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Y:\DGF-Geschäftstelle\3.6 2024\1 Büro\PM_Stellungnahmen\"/>
    </mc:Choice>
  </mc:AlternateContent>
  <xr:revisionPtr revIDLastSave="0" documentId="8_{965820EF-2D95-4714-A319-D39CF2757F4A}" xr6:coauthVersionLast="47" xr6:coauthVersionMax="47" xr10:uidLastSave="{00000000-0000-0000-0000-000000000000}"/>
  <bookViews>
    <workbookView xWindow="-110" yWindow="-110" windowWidth="19420" windowHeight="11500" tabRatio="500" activeTab="5" xr2:uid="{00000000-000D-0000-FFFF-FFFF00000000}"/>
  </bookViews>
  <sheets>
    <sheet name="KT Daten Checkliste" sheetId="1" r:id="rId1"/>
    <sheet name="KT AP-bezogene Leistungen" sheetId="2" r:id="rId2"/>
    <sheet name="KT Nicht-AP-bezogene Leistungen" sheetId="3" r:id="rId3"/>
    <sheet name="KT Gesamtkalkulation" sheetId="4" r:id="rId4"/>
    <sheet name="HT Daten Checkliste" sheetId="5" r:id="rId5"/>
    <sheet name="HT MA Jahresarbeitszeiten" sheetId="6" r:id="rId6"/>
    <sheet name="HT Zu ersetzende VK" sheetId="7" r:id="rId7"/>
    <sheet name="HT Nicht-Pat.bez. Aufgaben" sheetId="8" r:id="rId8"/>
    <sheet name="Ausfüllanleitung" sheetId="9" r:id="rId9"/>
    <sheet name="ÜBERSICHT FWB NACH BUNDESLÄNDER" sheetId="10" r:id="rId10"/>
  </sheets>
  <definedNames>
    <definedName name="Z_59482D37_329F_5640_BAFE_E8A000A37902_.wvu.Cols" localSheetId="1" hidden="1">'KT AP-bezogene Leistungen'!$B:$B</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CalcA1"/>
    </ext>
  </extLst>
</workbook>
</file>

<file path=xl/calcChain.xml><?xml version="1.0" encoding="utf-8"?>
<calcChain xmlns="http://schemas.openxmlformats.org/spreadsheetml/2006/main">
  <c r="C71" i="8" l="1"/>
  <c r="D71" i="8" s="1"/>
  <c r="C70" i="8"/>
  <c r="D70" i="8" s="1"/>
  <c r="C69" i="8"/>
  <c r="D69" i="8" s="1"/>
  <c r="C68" i="8"/>
  <c r="D68" i="8" s="1"/>
  <c r="C67" i="8"/>
  <c r="C66" i="8"/>
  <c r="D66" i="8" s="1"/>
  <c r="C65" i="8"/>
  <c r="D65" i="8" s="1"/>
  <c r="C64" i="8"/>
  <c r="D64" i="8" s="1"/>
  <c r="C63" i="8"/>
  <c r="C60" i="8"/>
  <c r="D60" i="8" s="1"/>
  <c r="C59" i="8"/>
  <c r="D59" i="8" s="1"/>
  <c r="C58" i="8"/>
  <c r="D58" i="8" s="1"/>
  <c r="C57" i="8"/>
  <c r="C56" i="8"/>
  <c r="D56" i="8" s="1"/>
  <c r="C53" i="8"/>
  <c r="D53" i="8" s="1"/>
  <c r="C52" i="8"/>
  <c r="D52" i="8" s="1"/>
  <c r="C51" i="8"/>
  <c r="C45" i="8"/>
  <c r="C44" i="8"/>
  <c r="D44" i="8" s="1"/>
  <c r="C43" i="8"/>
  <c r="D43" i="8" s="1"/>
  <c r="C42" i="8"/>
  <c r="C36" i="8"/>
  <c r="C35" i="8"/>
  <c r="D35" i="8" s="1"/>
  <c r="C34" i="8"/>
  <c r="D34" i="8" s="1"/>
  <c r="C33" i="8"/>
  <c r="D33" i="8" s="1"/>
  <c r="C32" i="8"/>
  <c r="C31" i="8"/>
  <c r="D31" i="8" s="1"/>
  <c r="C30" i="8"/>
  <c r="D30" i="8" s="1"/>
  <c r="C29" i="8"/>
  <c r="D29" i="8" s="1"/>
  <c r="C28" i="8"/>
  <c r="C27" i="8"/>
  <c r="D27" i="8" s="1"/>
  <c r="C26" i="8"/>
  <c r="D26" i="8" s="1"/>
  <c r="C25" i="8"/>
  <c r="D25" i="8" s="1"/>
  <c r="C24" i="8"/>
  <c r="C23" i="8"/>
  <c r="C73" i="8" s="1"/>
  <c r="D73" i="8" s="1"/>
  <c r="D12" i="8"/>
  <c r="D11" i="8"/>
  <c r="D10" i="8"/>
  <c r="D9" i="8"/>
  <c r="H31" i="6"/>
  <c r="F30" i="6"/>
  <c r="E30" i="6"/>
  <c r="G30" i="6" s="1"/>
  <c r="I30" i="6" s="1"/>
  <c r="D30" i="6"/>
  <c r="G29" i="6"/>
  <c r="I29" i="6" s="1"/>
  <c r="F29" i="6"/>
  <c r="E29" i="6"/>
  <c r="D29" i="6"/>
  <c r="F28" i="6"/>
  <c r="E28" i="6"/>
  <c r="D28" i="6"/>
  <c r="G28" i="6" s="1"/>
  <c r="I28" i="6" s="1"/>
  <c r="F27" i="6"/>
  <c r="E27" i="6"/>
  <c r="D27" i="6"/>
  <c r="G27" i="6" s="1"/>
  <c r="I27" i="6" s="1"/>
  <c r="F26" i="6"/>
  <c r="E26" i="6"/>
  <c r="D26" i="6"/>
  <c r="G26" i="6" s="1"/>
  <c r="I26" i="6" s="1"/>
  <c r="F25" i="6"/>
  <c r="E25" i="6"/>
  <c r="G25" i="6" s="1"/>
  <c r="I25" i="6" s="1"/>
  <c r="D25" i="6"/>
  <c r="F24" i="6"/>
  <c r="E24" i="6"/>
  <c r="G24" i="6" s="1"/>
  <c r="I24" i="6" s="1"/>
  <c r="D24" i="6"/>
  <c r="F23" i="6"/>
  <c r="E23" i="6"/>
  <c r="G23" i="6" s="1"/>
  <c r="I23" i="6" s="1"/>
  <c r="D23" i="6"/>
  <c r="F22" i="6"/>
  <c r="E22" i="6"/>
  <c r="G22" i="6" s="1"/>
  <c r="I22" i="6" s="1"/>
  <c r="D22" i="6"/>
  <c r="G21" i="6"/>
  <c r="I21" i="6" s="1"/>
  <c r="F21" i="6"/>
  <c r="E21" i="6"/>
  <c r="D21" i="6"/>
  <c r="F20" i="6"/>
  <c r="E20" i="6"/>
  <c r="D20" i="6"/>
  <c r="G20" i="6" s="1"/>
  <c r="I20" i="6" s="1"/>
  <c r="F19" i="6"/>
  <c r="E19" i="6"/>
  <c r="D19" i="6"/>
  <c r="G19" i="6" s="1"/>
  <c r="I19" i="6" s="1"/>
  <c r="F18" i="6"/>
  <c r="E18" i="6"/>
  <c r="D18" i="6"/>
  <c r="G18" i="6" s="1"/>
  <c r="I18" i="6" s="1"/>
  <c r="F17" i="6"/>
  <c r="E17" i="6"/>
  <c r="G17" i="6" s="1"/>
  <c r="I17" i="6" s="1"/>
  <c r="D17" i="6"/>
  <c r="F16" i="6"/>
  <c r="E16" i="6"/>
  <c r="G16" i="6" s="1"/>
  <c r="I16" i="6" s="1"/>
  <c r="D16" i="6"/>
  <c r="F15" i="6"/>
  <c r="E15" i="6"/>
  <c r="G15" i="6" s="1"/>
  <c r="I15" i="6" s="1"/>
  <c r="D15" i="6"/>
  <c r="F14" i="6"/>
  <c r="E14" i="6"/>
  <c r="G14" i="6" s="1"/>
  <c r="I14" i="6" s="1"/>
  <c r="D14" i="6"/>
  <c r="G13" i="6"/>
  <c r="I13" i="6" s="1"/>
  <c r="F13" i="6"/>
  <c r="E13" i="6"/>
  <c r="D13" i="6"/>
  <c r="F12" i="6"/>
  <c r="E12" i="6"/>
  <c r="D12" i="6"/>
  <c r="G12" i="6" s="1"/>
  <c r="I12" i="6" s="1"/>
  <c r="F11" i="6"/>
  <c r="E11" i="6"/>
  <c r="D11" i="6"/>
  <c r="G11" i="6" s="1"/>
  <c r="I11" i="6" s="1"/>
  <c r="F10" i="6"/>
  <c r="E10" i="6"/>
  <c r="G10" i="6" s="1"/>
  <c r="I10" i="6" s="1"/>
  <c r="D10" i="6"/>
  <c r="F9" i="6"/>
  <c r="E9" i="6"/>
  <c r="G9" i="6" s="1"/>
  <c r="I9" i="6" s="1"/>
  <c r="D9" i="6"/>
  <c r="F8" i="6"/>
  <c r="E8" i="6"/>
  <c r="G8" i="6" s="1"/>
  <c r="I8" i="6" s="1"/>
  <c r="D8" i="6"/>
  <c r="A14" i="5"/>
  <c r="A13" i="5"/>
  <c r="A12" i="5"/>
  <c r="A11" i="5"/>
  <c r="A10" i="5"/>
  <c r="B33" i="4"/>
  <c r="D33" i="4" s="1"/>
  <c r="B31" i="4"/>
  <c r="D31" i="4" s="1"/>
  <c r="B30" i="4"/>
  <c r="D30" i="4" s="1"/>
  <c r="D16" i="4"/>
  <c r="K43" i="3"/>
  <c r="L43" i="3" s="1"/>
  <c r="L42" i="3"/>
  <c r="N42" i="3" s="1"/>
  <c r="K42" i="3"/>
  <c r="I42" i="3"/>
  <c r="J42" i="3" s="1"/>
  <c r="H42" i="3"/>
  <c r="G42" i="3" s="1"/>
  <c r="K41" i="3"/>
  <c r="L41" i="3" s="1"/>
  <c r="L40" i="3"/>
  <c r="N40" i="3" s="1"/>
  <c r="K40" i="3"/>
  <c r="H40" i="3"/>
  <c r="G40" i="3"/>
  <c r="N39" i="3"/>
  <c r="L39" i="3"/>
  <c r="H39" i="3" s="1"/>
  <c r="G39" i="3" s="1"/>
  <c r="K39" i="3"/>
  <c r="K38" i="3"/>
  <c r="L38" i="3" s="1"/>
  <c r="K37" i="3"/>
  <c r="L37" i="3" s="1"/>
  <c r="L36" i="3"/>
  <c r="H36" i="3" s="1"/>
  <c r="G36" i="3" s="1"/>
  <c r="K36" i="3"/>
  <c r="K35" i="3"/>
  <c r="L35" i="3" s="1"/>
  <c r="K34" i="3"/>
  <c r="L34" i="3" s="1"/>
  <c r="K33" i="3"/>
  <c r="L33" i="3" s="1"/>
  <c r="K30" i="3"/>
  <c r="L30" i="3" s="1"/>
  <c r="K29" i="3"/>
  <c r="L29" i="3" s="1"/>
  <c r="L28" i="3"/>
  <c r="N28" i="3" s="1"/>
  <c r="K28" i="3"/>
  <c r="H28" i="3"/>
  <c r="G28" i="3" s="1"/>
  <c r="K27" i="3"/>
  <c r="L27" i="3" s="1"/>
  <c r="L26" i="3"/>
  <c r="N26" i="3" s="1"/>
  <c r="K26" i="3"/>
  <c r="K24" i="3"/>
  <c r="L24" i="3" s="1"/>
  <c r="K23" i="3"/>
  <c r="L23" i="3" s="1"/>
  <c r="K22" i="3"/>
  <c r="L22" i="3" s="1"/>
  <c r="L21" i="3"/>
  <c r="N21" i="3" s="1"/>
  <c r="K21" i="3"/>
  <c r="H21" i="3"/>
  <c r="G21" i="3"/>
  <c r="N20" i="3"/>
  <c r="L20" i="3"/>
  <c r="H20" i="3" s="1"/>
  <c r="K20" i="3"/>
  <c r="L19" i="3"/>
  <c r="H19" i="3" s="1"/>
  <c r="G19" i="3" s="1"/>
  <c r="K19" i="3"/>
  <c r="K16" i="3"/>
  <c r="L16" i="3" s="1"/>
  <c r="K15" i="3"/>
  <c r="L15" i="3" s="1"/>
  <c r="K14" i="3"/>
  <c r="L14" i="3" s="1"/>
  <c r="K13" i="3"/>
  <c r="L13" i="3" s="1"/>
  <c r="K12" i="3"/>
  <c r="L12" i="3" s="1"/>
  <c r="L11" i="3"/>
  <c r="K11" i="3"/>
  <c r="K10" i="3"/>
  <c r="L10" i="3" s="1"/>
  <c r="K9" i="3"/>
  <c r="L9" i="3" s="1"/>
  <c r="K8" i="3"/>
  <c r="L8" i="3" s="1"/>
  <c r="L7" i="3"/>
  <c r="H7" i="3" s="1"/>
  <c r="G7" i="3" s="1"/>
  <c r="K7" i="3"/>
  <c r="K6" i="3"/>
  <c r="K44" i="3" s="1"/>
  <c r="K49" i="2"/>
  <c r="L49" i="2" s="1"/>
  <c r="I49" i="2"/>
  <c r="L47" i="2"/>
  <c r="K47" i="2"/>
  <c r="I47" i="2"/>
  <c r="K46" i="2"/>
  <c r="L46" i="2" s="1"/>
  <c r="I46" i="2"/>
  <c r="K45" i="2"/>
  <c r="L45" i="2" s="1"/>
  <c r="I45" i="2"/>
  <c r="K44" i="2"/>
  <c r="I44" i="2"/>
  <c r="K43" i="2"/>
  <c r="I43" i="2"/>
  <c r="L41" i="2"/>
  <c r="K41" i="2"/>
  <c r="J41" i="2"/>
  <c r="I41" i="2"/>
  <c r="J40" i="2"/>
  <c r="K40" i="2" s="1"/>
  <c r="L40" i="2" s="1"/>
  <c r="I40" i="2"/>
  <c r="L39" i="2"/>
  <c r="K39" i="2"/>
  <c r="J39" i="2"/>
  <c r="I39" i="2"/>
  <c r="K38" i="2"/>
  <c r="I38" i="2"/>
  <c r="K37" i="2"/>
  <c r="L37" i="2" s="1"/>
  <c r="I37" i="2"/>
  <c r="K36" i="2"/>
  <c r="L36" i="2" s="1"/>
  <c r="I36" i="2"/>
  <c r="K35" i="2"/>
  <c r="L35" i="2" s="1"/>
  <c r="I35" i="2"/>
  <c r="L34" i="2"/>
  <c r="K34" i="2"/>
  <c r="I34" i="2"/>
  <c r="K33" i="2"/>
  <c r="L33" i="2" s="1"/>
  <c r="I33" i="2"/>
  <c r="K31" i="2"/>
  <c r="L31" i="2" s="1"/>
  <c r="I31" i="2"/>
  <c r="K30" i="2"/>
  <c r="L30" i="2" s="1"/>
  <c r="I30" i="2"/>
  <c r="K29" i="2"/>
  <c r="L29" i="2" s="1"/>
  <c r="I29" i="2"/>
  <c r="L28" i="2"/>
  <c r="K28" i="2"/>
  <c r="I28" i="2"/>
  <c r="K27" i="2"/>
  <c r="L27" i="2" s="1"/>
  <c r="I27" i="2"/>
  <c r="K25" i="2"/>
  <c r="L25" i="2" s="1"/>
  <c r="I25" i="2"/>
  <c r="K24" i="2"/>
  <c r="L24" i="2" s="1"/>
  <c r="I24" i="2"/>
  <c r="K23" i="2"/>
  <c r="L23" i="2" s="1"/>
  <c r="I23" i="2"/>
  <c r="K21" i="2"/>
  <c r="I21" i="2"/>
  <c r="K20" i="2"/>
  <c r="I20" i="2"/>
  <c r="K19" i="2"/>
  <c r="L19" i="2" s="1"/>
  <c r="I19" i="2"/>
  <c r="K18" i="2"/>
  <c r="L18" i="2" s="1"/>
  <c r="I18" i="2"/>
  <c r="I50" i="2" s="1"/>
  <c r="E8" i="2"/>
  <c r="D38" i="8" s="1"/>
  <c r="H30" i="3" l="1"/>
  <c r="G30" i="3" s="1"/>
  <c r="N30" i="3"/>
  <c r="H13" i="3"/>
  <c r="G13" i="3" s="1"/>
  <c r="N13" i="3"/>
  <c r="M22" i="2"/>
  <c r="H22" i="3"/>
  <c r="G22" i="3" s="1"/>
  <c r="N22" i="3"/>
  <c r="N37" i="3"/>
  <c r="H37" i="3"/>
  <c r="G37" i="3" s="1"/>
  <c r="H24" i="3"/>
  <c r="G24" i="3" s="1"/>
  <c r="N24" i="3"/>
  <c r="M14" i="3"/>
  <c r="O14" i="3" s="1"/>
  <c r="H23" i="3"/>
  <c r="N23" i="3"/>
  <c r="M24" i="3"/>
  <c r="O24" i="3" s="1"/>
  <c r="H29" i="3"/>
  <c r="N29" i="3"/>
  <c r="M30" i="3"/>
  <c r="O30" i="3" s="1"/>
  <c r="H38" i="3"/>
  <c r="G38" i="3" s="1"/>
  <c r="N38" i="3"/>
  <c r="H41" i="3"/>
  <c r="G41" i="3" s="1"/>
  <c r="N41" i="3"/>
  <c r="I32" i="6"/>
  <c r="I22" i="3"/>
  <c r="J22" i="3" s="1"/>
  <c r="G20" i="3"/>
  <c r="H14" i="3"/>
  <c r="G14" i="3" s="1"/>
  <c r="N14" i="3"/>
  <c r="N34" i="3"/>
  <c r="H34" i="3"/>
  <c r="G34" i="3" s="1"/>
  <c r="N12" i="3"/>
  <c r="H12" i="3"/>
  <c r="G12" i="3" s="1"/>
  <c r="M26" i="2"/>
  <c r="N8" i="3"/>
  <c r="H8" i="3"/>
  <c r="G8" i="3" s="1"/>
  <c r="H15" i="3"/>
  <c r="N15" i="3"/>
  <c r="M15" i="3"/>
  <c r="O15" i="3" s="1"/>
  <c r="N27" i="3"/>
  <c r="H27" i="3"/>
  <c r="G27" i="3" s="1"/>
  <c r="H35" i="3"/>
  <c r="G35" i="3" s="1"/>
  <c r="N35" i="3"/>
  <c r="H33" i="3"/>
  <c r="N33" i="3"/>
  <c r="M41" i="3"/>
  <c r="O41" i="3" s="1"/>
  <c r="H9" i="3"/>
  <c r="G9" i="3" s="1"/>
  <c r="N9" i="3"/>
  <c r="H16" i="3"/>
  <c r="M19" i="3"/>
  <c r="O19" i="3" s="1"/>
  <c r="N16" i="3"/>
  <c r="N43" i="3"/>
  <c r="M43" i="3"/>
  <c r="O43" i="3" s="1"/>
  <c r="H43" i="3"/>
  <c r="M32" i="2"/>
  <c r="H10" i="3"/>
  <c r="G10" i="3" s="1"/>
  <c r="N10" i="3"/>
  <c r="N19" i="3"/>
  <c r="L6" i="3"/>
  <c r="D25" i="4"/>
  <c r="D53" i="4"/>
  <c r="D19" i="8"/>
  <c r="D39" i="8"/>
  <c r="D45" i="8"/>
  <c r="D26" i="4"/>
  <c r="D54" i="4"/>
  <c r="D20" i="8"/>
  <c r="D46" i="8"/>
  <c r="N7" i="3"/>
  <c r="N36" i="3"/>
  <c r="L20" i="2"/>
  <c r="M17" i="2" s="1"/>
  <c r="M22" i="3"/>
  <c r="O22" i="3" s="1"/>
  <c r="K50" i="2"/>
  <c r="M28" i="3"/>
  <c r="O28" i="3" s="1"/>
  <c r="M42" i="3"/>
  <c r="O42" i="3" s="1"/>
  <c r="D7" i="4"/>
  <c r="D27" i="4"/>
  <c r="B55" i="4"/>
  <c r="D5" i="7"/>
  <c r="D42" i="8"/>
  <c r="D47" i="8"/>
  <c r="H11" i="3"/>
  <c r="H26" i="3"/>
  <c r="D8" i="4"/>
  <c r="D28" i="4"/>
  <c r="D6" i="7"/>
  <c r="D23" i="8"/>
  <c r="D48" i="8"/>
  <c r="N11" i="3"/>
  <c r="L38" i="2"/>
  <c r="L43" i="2"/>
  <c r="L21" i="2"/>
  <c r="L44" i="2"/>
  <c r="B11" i="4"/>
  <c r="D11" i="4" s="1"/>
  <c r="B47" i="4"/>
  <c r="D7" i="7"/>
  <c r="D15" i="8"/>
  <c r="D16" i="8"/>
  <c r="D24" i="8"/>
  <c r="D28" i="8"/>
  <c r="D32" i="8"/>
  <c r="D36" i="8"/>
  <c r="D51" i="8"/>
  <c r="D57" i="8"/>
  <c r="D63" i="8"/>
  <c r="D67" i="8"/>
  <c r="B52" i="4"/>
  <c r="D17" i="8"/>
  <c r="D37" i="8"/>
  <c r="D22" i="4"/>
  <c r="D52" i="4"/>
  <c r="D8" i="8"/>
  <c r="D18" i="8"/>
  <c r="I43" i="3" l="1"/>
  <c r="J43" i="3" s="1"/>
  <c r="G43" i="3"/>
  <c r="G23" i="3"/>
  <c r="I24" i="3"/>
  <c r="J24" i="3" s="1"/>
  <c r="L50" i="2"/>
  <c r="B4" i="4"/>
  <c r="G29" i="3"/>
  <c r="I30" i="3"/>
  <c r="J30" i="3" s="1"/>
  <c r="G16" i="3"/>
  <c r="I19" i="3"/>
  <c r="J19" i="3" s="1"/>
  <c r="I15" i="3"/>
  <c r="J15" i="3" s="1"/>
  <c r="G15" i="3"/>
  <c r="B9" i="7"/>
  <c r="D9" i="7" s="1"/>
  <c r="M42" i="2"/>
  <c r="M50" i="2" s="1"/>
  <c r="G26" i="3"/>
  <c r="I28" i="3"/>
  <c r="J28" i="3" s="1"/>
  <c r="H6" i="3"/>
  <c r="L44" i="3"/>
  <c r="B5" i="4" s="1"/>
  <c r="D5" i="4" s="1"/>
  <c r="N6" i="3"/>
  <c r="M10" i="3"/>
  <c r="I41" i="3"/>
  <c r="J41" i="3" s="1"/>
  <c r="G33" i="3"/>
  <c r="I14" i="3"/>
  <c r="J14" i="3" s="1"/>
  <c r="G11" i="3"/>
  <c r="D4" i="4" l="1"/>
  <c r="B35" i="4"/>
  <c r="H44" i="3"/>
  <c r="I10" i="3"/>
  <c r="G6" i="3"/>
  <c r="G44" i="3" s="1"/>
  <c r="M44" i="3"/>
  <c r="O44" i="3" s="1"/>
  <c r="O10" i="3"/>
  <c r="J10" i="3" l="1"/>
  <c r="J44" i="3" s="1"/>
  <c r="I44" i="3"/>
  <c r="B37" i="4"/>
  <c r="D35" i="4"/>
  <c r="B40" i="4" l="1"/>
  <c r="D40" i="4" s="1"/>
  <c r="B42" i="4" s="1"/>
  <c r="D44" i="4" l="1"/>
  <c r="B44" i="4"/>
  <c r="B46" i="4" s="1"/>
  <c r="B48" i="4" l="1"/>
  <c r="I3" i="6" s="1"/>
  <c r="I34" i="6" s="1"/>
  <c r="B57" i="4"/>
  <c r="D46" i="4"/>
  <c r="B58" i="4" l="1"/>
  <c r="D57" i="4"/>
</calcChain>
</file>

<file path=xl/sharedStrings.xml><?xml version="1.0" encoding="utf-8"?>
<sst xmlns="http://schemas.openxmlformats.org/spreadsheetml/2006/main" count="783" uniqueCount="495">
  <si>
    <t>Checkliste Daten für Kalkulationstabellen (KT)</t>
  </si>
  <si>
    <t>Anzahl / Werte</t>
  </si>
  <si>
    <t>Einheit</t>
  </si>
  <si>
    <t>KT Arbeitsplatz (AP) bezogene Leistungen</t>
  </si>
  <si>
    <t>Zeiten von - bis</t>
  </si>
  <si>
    <t xml:space="preserve">Arbeitsplatzöffnungszeit </t>
  </si>
  <si>
    <t>Wegezeiten (Rüst und Wegezeit)</t>
  </si>
  <si>
    <t>n = / Jahr</t>
  </si>
  <si>
    <t>Feiertage pro Jahr</t>
  </si>
  <si>
    <t>Stunden / Tag</t>
  </si>
  <si>
    <t>Tagesarbeitszeit Vollkraft (VK) in h</t>
  </si>
  <si>
    <t>Stunden / Woche</t>
  </si>
  <si>
    <t>Regelarbeitszeit Vollkraft (VK) pro Woche in h</t>
  </si>
  <si>
    <t>Prozentwert</t>
  </si>
  <si>
    <r>
      <rPr>
        <sz val="11"/>
        <color rgb="FF000000"/>
        <rFont val="Tahoma"/>
        <family val="2"/>
        <charset val="1"/>
      </rPr>
      <t>Ausfallzeiten (ASFZ) in % (</t>
    </r>
    <r>
      <rPr>
        <sz val="12"/>
        <color rgb="FF000000"/>
        <rFont val="Arial"/>
        <family val="2"/>
        <charset val="1"/>
      </rPr>
      <t>Erholungsurlaub und durchschnittliche Erkrankungstage pro Mitarbeiter pro Jahr)</t>
    </r>
  </si>
  <si>
    <t>Regelarbeitszeit Frühdienst</t>
  </si>
  <si>
    <t>Regelarbeitszeit Spätdienst</t>
  </si>
  <si>
    <t>Sonderdienste (Zwischendienste)</t>
  </si>
  <si>
    <t>Bereitschaftsdienstzeiten Mo – Do</t>
  </si>
  <si>
    <t>Bereitschaftsdienstzeiten  Fr</t>
  </si>
  <si>
    <t>Bereitschaftsdienstzeiten  Sa</t>
  </si>
  <si>
    <t>Bereitschaftsdienstzeiten  So</t>
  </si>
  <si>
    <t>Bereitschaftsdienstzeiten  Feiertag</t>
  </si>
  <si>
    <t>Regelarbeitszeit Nachtdienst</t>
  </si>
  <si>
    <t>dezentrale Arbeitsplätze (AP) (Anzahl der Arbeitstage pro Woche, Dauer der Besetzung, Ort und Programmablauf)</t>
  </si>
  <si>
    <t>n = / Tag</t>
  </si>
  <si>
    <t>gleichzeitig betriebene zentrale Frühdienst AP pro Tag</t>
  </si>
  <si>
    <t>gleichzeitig betriebene zentrale AP pro Tag nach Frühschicht bis Bereitschaftsdienst</t>
  </si>
  <si>
    <t>gleichzeitig betriebene dezentrale AP pro Tag</t>
  </si>
  <si>
    <t>gleichzeitig betriebene herzchirurgische AP pro Tag</t>
  </si>
  <si>
    <t>KT Nicht-Arbeitsplatz (AP) bezogene Leistungen</t>
  </si>
  <si>
    <t>ZVK Anlagen</t>
  </si>
  <si>
    <t>Elektrokrampftherapie (EKT)</t>
  </si>
  <si>
    <t>Geburtshilfliche PDKs</t>
  </si>
  <si>
    <t>Not-Sectiones / wenn außerhalb OP-Einheit</t>
  </si>
  <si>
    <t>Transportbegleitung</t>
  </si>
  <si>
    <t>Anästhesie zur Notfalldiagnostik/Intervention</t>
  </si>
  <si>
    <t>Transportbegleitung Schnittbilddiagnostik</t>
  </si>
  <si>
    <t>Schockraumpatienten</t>
  </si>
  <si>
    <t>Reanimationen / Notfallalarme</t>
  </si>
  <si>
    <t>Akut-Schmerzdienst Visiten</t>
  </si>
  <si>
    <t>Akut-Schmerzdienst Installationen PCA-Pumpe</t>
  </si>
  <si>
    <t>Akut-Schmerzdienst Katheterentfernungen</t>
  </si>
  <si>
    <t>Dezentrale Regional Anästhesie ( z.B. PDK Anlage außerhalb der OP Einheiten)</t>
  </si>
  <si>
    <t xml:space="preserve">Patienten im Pflege-besetzten Aufwachraum </t>
  </si>
  <si>
    <t>Patienten in Pflege-besetzter Holding Area</t>
  </si>
  <si>
    <t>Neonatal- und Säuglingschirurgie (bis 12 Monate)</t>
  </si>
  <si>
    <t>Sectio caesarea, falls Neonatenversorgung durch Anästhesie</t>
  </si>
  <si>
    <t>Transplantation solider Organe (Leber, Herz, Lunge, Pankreas, Herz-Lunge)</t>
  </si>
  <si>
    <t>OP/Interventionelle Versorgung Aortendissektion/-aneurysma, Aortenbogenersatz</t>
  </si>
  <si>
    <t>Patienten mit/zur Implantation kardialer Herzassistsysteme</t>
  </si>
  <si>
    <t>Polytraumaversorgung</t>
  </si>
  <si>
    <t>Transport/Intervention (inkl. Bildgebung) von Patienten mit Mehrorganversagen</t>
  </si>
  <si>
    <t>Kraniotomien in sitzender Position</t>
  </si>
  <si>
    <t>Neurophysiologisches Monitoring durch Anästhesie</t>
  </si>
  <si>
    <t>Überlappende Einleitung der Narkose</t>
  </si>
  <si>
    <t>Präoperative Visite, (Pflegevisite)</t>
  </si>
  <si>
    <t>Postoperative Visite, (Pflegevisite)</t>
  </si>
  <si>
    <t xml:space="preserve">Prämedikationen in Prämedikationsambulanz </t>
  </si>
  <si>
    <t>KT Gesamtkalkulation</t>
  </si>
  <si>
    <t>Berufsanfänger (BA) pro Jahr</t>
  </si>
  <si>
    <t>Vollkräfte (VK) Mitarbeiter in Weiterbildung (WB) zum Fachpflege</t>
  </si>
  <si>
    <t>Vollkräfte (VK) Mitarbeiter mit Fachpflegeausbildung</t>
  </si>
  <si>
    <t>Vollkräfte (VK) Mitarbeiter ATA</t>
  </si>
  <si>
    <t>Stunden / Jahr</t>
  </si>
  <si>
    <t>Pflege Studenten</t>
  </si>
  <si>
    <t>Schwangerschaften</t>
  </si>
  <si>
    <t xml:space="preserve">Summe Mehrarbeitsstunden Pflege pro Jahr (MeStd) </t>
  </si>
  <si>
    <t>Summe Überstunden Pflege pro Jahr (Übstd)</t>
  </si>
  <si>
    <t>Freizeitsausgleich für Mehrarbeit</t>
  </si>
  <si>
    <t>Freizeitsausgleich für Überstunden</t>
  </si>
  <si>
    <t>Zusatzurlaub für Wechselschichtarbeit</t>
  </si>
  <si>
    <t>Zusatzurlaub für Schichtarbeit</t>
  </si>
  <si>
    <t>Anzahl Nachtarbeitsstunden</t>
  </si>
  <si>
    <t>Tariflicher Weiterbildungsanspruch (aktuell 5 Tage nach Arbeitnehmerweiterbildungsgesetz), Verordnungspflichten, usw.</t>
  </si>
  <si>
    <t>Bezahltes Dienstäquivalent an Mitarbeiter für Bereitschafts-/Rufdienste</t>
  </si>
  <si>
    <t>Bezahlte Mehrarbeitsstunden pro Jahr in h</t>
  </si>
  <si>
    <t>Bezahlte Überstunden pro Jahr in h</t>
  </si>
  <si>
    <t>Ausgleichstage durch Tarifregelung</t>
  </si>
  <si>
    <t xml:space="preserve">Ausfall durch Krankheit </t>
  </si>
  <si>
    <t>Personalmanagement</t>
  </si>
  <si>
    <t>Personalgespräche</t>
  </si>
  <si>
    <t>Personalentwicklungsgespräch</t>
  </si>
  <si>
    <t>Teamgespräche</t>
  </si>
  <si>
    <t>Bereichsleitungsitzung</t>
  </si>
  <si>
    <t>Pflichtfortbildungen (Hygiene, AUG, Brandschutz, Röntgen/Strahlenschutz, Datenschutz, MPG)</t>
  </si>
  <si>
    <t>Arbeitsplatz-bezogene Leistungen (APBL)</t>
  </si>
  <si>
    <t>Dienstzeiten (AP-Öffnungszeit/Kernarbeitzeit)</t>
  </si>
  <si>
    <t>bis</t>
  </si>
  <si>
    <t>Uhr</t>
  </si>
  <si>
    <t>Feiertage/Jahr</t>
  </si>
  <si>
    <t>Niedersachsen</t>
  </si>
  <si>
    <t>Ausfallzeiten (ASFZ) in %</t>
  </si>
  <si>
    <t>Bruttojahresarbeitszeit pro Vollkraft (VK) in h</t>
  </si>
  <si>
    <t>Nettojahresarbeitszeit pro Vollkraft (VK) in h</t>
  </si>
  <si>
    <t>(ohne Feiertage/Urlaub/Krankheit)</t>
  </si>
  <si>
    <t>Gleichzeitig betriebene zentrale Frühdienst AP pro Tag</t>
  </si>
  <si>
    <t>bzw. AP Frühschicht im Schichtdienst</t>
  </si>
  <si>
    <t>Gleichzeitig betriebene zentrale Spät 1 AP pro Tag nach Frühschicht bis BD</t>
  </si>
  <si>
    <t>bzw. AP Spätschicht im Schichtdienst</t>
  </si>
  <si>
    <t>Gleichzeitig betriebene zentrale Spät 2  AP pro Tag nach Frühschicht bis BD</t>
  </si>
  <si>
    <t>bzw. AP Nachtschicht im Schichtdienst</t>
  </si>
  <si>
    <t>Gleichzeitig betriebene dezentrale AP pro Tag</t>
  </si>
  <si>
    <t>Gleichzeitig betriebene herzchirurgische AP pro Tag</t>
  </si>
  <si>
    <t xml:space="preserve">        Personalbedarf / Woche</t>
  </si>
  <si>
    <t>Personalbedarf / Jahr</t>
  </si>
  <si>
    <t>Dienstart</t>
  </si>
  <si>
    <t>Dienstbeginn</t>
  </si>
  <si>
    <t>Beginn</t>
  </si>
  <si>
    <t>Ende</t>
  </si>
  <si>
    <t>Pause</t>
  </si>
  <si>
    <t>Arbeitszeit o. Pause</t>
  </si>
  <si>
    <t xml:space="preserve">MA / </t>
  </si>
  <si>
    <t>Arbeitstage</t>
  </si>
  <si>
    <t>Stunden</t>
  </si>
  <si>
    <t>VK netto</t>
  </si>
  <si>
    <t>VK Netto</t>
  </si>
  <si>
    <t>Dienste mit APBL</t>
  </si>
  <si>
    <t>h</t>
  </si>
  <si>
    <t>Schicht</t>
  </si>
  <si>
    <t>pro Woche n=</t>
  </si>
  <si>
    <t>/ Woche</t>
  </si>
  <si>
    <t>pro Jahr n=</t>
  </si>
  <si>
    <t>/Jahr</t>
  </si>
  <si>
    <t>/ Jahr</t>
  </si>
  <si>
    <t>Regelarbeitszeit</t>
  </si>
  <si>
    <t>Frühdienst zentrale AP</t>
  </si>
  <si>
    <t>Dezentrale AP (Blockweise)</t>
  </si>
  <si>
    <t>Spätdienst 1 zentrale AP</t>
  </si>
  <si>
    <t>Spätdienst 2 zentrale AP</t>
  </si>
  <si>
    <t>Supervision/Koordination</t>
  </si>
  <si>
    <t>Frühdienst zentrale AP ( 1 BAS / Fachaufsicht pro 4 AP)</t>
  </si>
  <si>
    <t>Zentrale Spät 1 AP nach Frühdienst bis BD (1 BAS pro 7 AP)</t>
  </si>
  <si>
    <t>Zentrale Spät 2 AP nach Frühdienst bis BD (1 BAS pro 7 AP)</t>
  </si>
  <si>
    <t>Bereitschaftsdienst</t>
  </si>
  <si>
    <t>Bereitschaftsdienst Mo - Do</t>
  </si>
  <si>
    <t>Bereitschaftsdienst Fr</t>
  </si>
  <si>
    <t>Bereitschaftsdienst Sa</t>
  </si>
  <si>
    <t>Bereitschaftsdienst So</t>
  </si>
  <si>
    <t>Bereitschaftsdienst Feiertage</t>
  </si>
  <si>
    <t>Schichtdienst (z.B. Aufwachraum)</t>
  </si>
  <si>
    <t xml:space="preserve">Frühschicht </t>
  </si>
  <si>
    <t xml:space="preserve">Spätschicht </t>
  </si>
  <si>
    <t xml:space="preserve">Nachtschicht </t>
  </si>
  <si>
    <t>Frühschicht Wochenende</t>
  </si>
  <si>
    <t>Spätschicht Wochenende</t>
  </si>
  <si>
    <t>Nachtschicht Wochenende</t>
  </si>
  <si>
    <t>Frühschicht Feiertag</t>
  </si>
  <si>
    <t>Spätschicht Feiertag</t>
  </si>
  <si>
    <t>Nachtschicht Feiertag</t>
  </si>
  <si>
    <t>Hauseigene Dienste</t>
  </si>
  <si>
    <t>Hauseigener Dienst A (Tagdienst Wochenende)</t>
  </si>
  <si>
    <t>Hauseigener Dienst B (Rufdienste)</t>
  </si>
  <si>
    <t>Hauseigener Dienst C</t>
  </si>
  <si>
    <t>Hauseigener Dienst D</t>
  </si>
  <si>
    <t>Hauseigener Dienst E</t>
  </si>
  <si>
    <t>Hauseigener Dienst F</t>
  </si>
  <si>
    <t>Hauseigener Dienst G</t>
  </si>
  <si>
    <t>Netto gesamt (h/Woche)</t>
  </si>
  <si>
    <t>Netto gesamt (h/Jahr)</t>
  </si>
  <si>
    <r>
      <rPr>
        <b/>
        <sz val="11"/>
        <rFont val="Tahoma"/>
        <family val="2"/>
        <charset val="1"/>
      </rPr>
      <t xml:space="preserve">Abkürzungen: </t>
    </r>
    <r>
      <rPr>
        <sz val="11"/>
        <rFont val="Tahoma"/>
        <family val="2"/>
        <charset val="1"/>
      </rPr>
      <t>AP = Arbeitsplatz; APBL = Arbeitsplatz-bezogene Leistungen; h = Stunden; MA = Mitarbeiter; n = Anzahl; VK = Vollkräfte, BAS = Bereichsaufsicht</t>
    </r>
    <r>
      <rPr>
        <b/>
        <sz val="11"/>
        <rFont val="Tahoma"/>
        <family val="2"/>
        <charset val="1"/>
      </rPr>
      <t>.</t>
    </r>
  </si>
  <si>
    <t>Nicht-Arbeitsplatz-bezogene Leistungen (NAPBL)</t>
  </si>
  <si>
    <t>Hausinterne</t>
  </si>
  <si>
    <t>Standard</t>
  </si>
  <si>
    <t>Zeit (min)</t>
  </si>
  <si>
    <t>Anzahl</t>
  </si>
  <si>
    <t>Summe</t>
  </si>
  <si>
    <t>Gesamt</t>
  </si>
  <si>
    <t>Pflegedienst</t>
  </si>
  <si>
    <t>min/Woche</t>
  </si>
  <si>
    <t>h/Woche</t>
  </si>
  <si>
    <t>Summe h/W</t>
  </si>
  <si>
    <t>/Woche</t>
  </si>
  <si>
    <t>min/Jahr</t>
  </si>
  <si>
    <t>h/Jahr</t>
  </si>
  <si>
    <t>Summe h/Jahr</t>
  </si>
  <si>
    <t xml:space="preserve">Präinterventionelle anästhesiologische Evaluation („Prämedikation“) </t>
  </si>
  <si>
    <t>Ambulanz</t>
  </si>
  <si>
    <t>Außerhalb Prämedikationsambulanz (+ Wegezeit 10 Min)</t>
  </si>
  <si>
    <t>Risikostratifizierung (Konsil)</t>
  </si>
  <si>
    <t>ZVK</t>
  </si>
  <si>
    <t>Anlage, Kontrolle</t>
  </si>
  <si>
    <t xml:space="preserve"> PDK</t>
  </si>
  <si>
    <t>ohne Kardioanästhesie</t>
  </si>
  <si>
    <t>Platzhalter</t>
  </si>
  <si>
    <t>Abteilungsindividuelle Leistungen</t>
  </si>
  <si>
    <t>Geburtshilflicher PDK</t>
  </si>
  <si>
    <t>Anlage, Testdosis, Bolus</t>
  </si>
  <si>
    <t>Überwachungszeit</t>
  </si>
  <si>
    <t>Not-Sectio / wenn außerhalb OP-Einheit</t>
  </si>
  <si>
    <t>Schockraum</t>
  </si>
  <si>
    <t>Reanimation / Notfallalarm</t>
  </si>
  <si>
    <t>Akut-Schmerzdienst</t>
  </si>
  <si>
    <t>Pflegevisite</t>
  </si>
  <si>
    <t>Installation PCA-Pumpe</t>
  </si>
  <si>
    <t>Katheterentfernung</t>
  </si>
  <si>
    <t>Pflegebesetzter Aufwachraum (4 Patienten pro MA)</t>
  </si>
  <si>
    <t>pro Patient</t>
  </si>
  <si>
    <t>Pflegebesetzter Holding Area (9 Patienten pro MA)</t>
  </si>
  <si>
    <t>PACU (3 Patienten pro MA)</t>
  </si>
  <si>
    <t>Doppelbesetzung bei speziellen Eingriffen</t>
  </si>
  <si>
    <t>Transport/Intervention(inkl. Bildgebung) von Patienten mit Mehrorganversagen</t>
  </si>
  <si>
    <t>Postoperative Visite</t>
  </si>
  <si>
    <t>Gesamt Summe</t>
  </si>
  <si>
    <r>
      <rPr>
        <b/>
        <sz val="10"/>
        <rFont val="Tahoma"/>
        <family val="2"/>
        <charset val="1"/>
      </rPr>
      <t xml:space="preserve">Abkürzungen: </t>
    </r>
    <r>
      <rPr>
        <sz val="10"/>
        <rFont val="Tahoma"/>
        <family val="2"/>
        <charset val="1"/>
      </rPr>
      <t>h = Stunden; n = Anzahl; NAPBL = Nicht-AP-bezogene Leistungen; VK = Vollkräfte, W = Woche.</t>
    </r>
  </si>
  <si>
    <t>Gesamtkalkulation</t>
  </si>
  <si>
    <t xml:space="preserve">Summe Mehrarbeitsstunden Pflege pro Jahr (Mestd) </t>
  </si>
  <si>
    <r>
      <rPr>
        <sz val="10"/>
        <rFont val="Tahoma"/>
        <family val="2"/>
        <charset val="1"/>
      </rPr>
      <t xml:space="preserve">Mehrarbeit: </t>
    </r>
    <r>
      <rPr>
        <sz val="10"/>
        <rFont val="Arial"/>
        <family val="2"/>
        <charset val="1"/>
      </rPr>
      <t>Arbeitsleistung und Beschäftigung über die gesetzlich zulässige tägliche Höchstarbeitszeit von 8 Stunden, in Ausnahmefällen bis maximal zehn Stunden täglich hinaus</t>
    </r>
    <r>
      <rPr>
        <sz val="12"/>
        <rFont val="Arial"/>
        <family val="2"/>
        <charset val="1"/>
      </rPr>
      <t xml:space="preserve"> </t>
    </r>
  </si>
  <si>
    <r>
      <rPr>
        <sz val="10"/>
        <rFont val="Tahoma"/>
        <family val="2"/>
        <charset val="1"/>
      </rPr>
      <t>Überstunden:</t>
    </r>
    <r>
      <rPr>
        <sz val="10"/>
        <rFont val="Arial"/>
        <family val="2"/>
        <charset val="1"/>
      </rPr>
      <t xml:space="preserve"> Arbeitsleistung und Beschäftigung über die individuell vereinbarte Arbeitszeit hinaus</t>
    </r>
  </si>
  <si>
    <t>Bedarf Doppelbesetzung mit MA für Einarbeitung Berufsanfänger erste 3 Monate</t>
  </si>
  <si>
    <t>Vollkräfte (VK) Mitarbeiter in Weiterbildung (WB) zum Fachkrankenpflege pro Jahr</t>
  </si>
  <si>
    <t>Bundesland Abhängige Stunden in der Praktischen Ausbildung, für z.B. Niedersachsen</t>
  </si>
  <si>
    <t>Stunden müssen entsprechen des Curriulums des Bundeslandes geändert werden</t>
  </si>
  <si>
    <t>Praxis Anleitung in Prozent</t>
  </si>
  <si>
    <t>Bedarf 1 Pa pro 6 Teinehmer  in der Weiterbildung zur Kompensation fachlicher Defizite von FWB</t>
  </si>
  <si>
    <t>10 % der Praktische Ausbildungsstunden</t>
  </si>
  <si>
    <t>ATA Auszubildene</t>
  </si>
  <si>
    <t>Anzahl ATA Auszubildene pro Jahr</t>
  </si>
  <si>
    <t>Praktische Ausbildung nur im Anästhesiebereich</t>
  </si>
  <si>
    <t>Die 1620 Stunden sind nur die Ausbildungsstunden im Kernbereich Anästhesie, insgesamt sind es 2500 Stunden Praktische Ausbildung</t>
  </si>
  <si>
    <t>10 % der Praxisanleitung, pro Fachbereich bis 12/2028 (Die Übergangsfrsit sollte genutzt werden um die entsprechenden MA zu Qualifizieren!</t>
  </si>
  <si>
    <t>Zeitbedarf PA für ATA Auszubildene (h)</t>
  </si>
  <si>
    <t>1 PA / 8 ATA Auszubildene</t>
  </si>
  <si>
    <t>15 % der Praxisanleitung, pro Fachbereich ab 01/2029</t>
  </si>
  <si>
    <t>Benötigte Arbeitszeitsausgleichskontingente pro Jahr für:</t>
  </si>
  <si>
    <t>Bei Wechselschichtarbeit für je 2 zusammenhängende Monate 1 Arbeitstag Zusatzurlaub</t>
  </si>
  <si>
    <t>Bei Schichtarbeit für je 4 zusammenhängende Monate 1 Arbeitstag Zusatzurlaub</t>
  </si>
  <si>
    <t xml:space="preserve">Zusatzurlaub für Nachtarbeitsstunden </t>
  </si>
  <si>
    <t>1 Arbeitstag / 150 Nachtarbeitsstunden, bis 4 / mindestens 600</t>
  </si>
  <si>
    <t>Zusatzurlaub für Nachtarbeitsstunden für Bereitschaftsdienst (21:00 - 06:00) § 6 Abs. 5 Arbeitszeitgesetz</t>
  </si>
  <si>
    <t>1 Arbeitstag / 150 Nachtarbeitsstunden, 2 bei mindestens 288 Stunden pro Jahr</t>
  </si>
  <si>
    <t xml:space="preserve">Anzahl Schwangerschaften </t>
  </si>
  <si>
    <t>Ausgleich Schwangerschaftsvertretung (je 14 Wochen um Geburt)</t>
  </si>
  <si>
    <t>Summe Zeit (APBL+NAPBL +Mestd + Übstd + BA + WB + Ausgleichskontingente)</t>
  </si>
  <si>
    <t>Summe VK (APBL+NAPBL + Mestd + Übstd + BA + WB + Ausgleichskontingente)</t>
  </si>
  <si>
    <t>AWGV (h/Jahr/VK), Bildungsurlaub?</t>
  </si>
  <si>
    <t>Zeitbedarf Arbeitnehmerweiterbildungsgesetz / Verordnungspflichten (AWGV) in h</t>
  </si>
  <si>
    <t>Summe VK (APBL+NAPBL + Mestd + Übstd + BA + WB + Ausgleichskontingente + AWGV)</t>
  </si>
  <si>
    <t>1 Leitung pro 25 MA für Managementaufgaben  Personal / Planung / Budget</t>
  </si>
  <si>
    <t>Summe VK (APBL+NAPBL + Mestd + Übstd + BA + WB + Ausgleich + AWGV + OA Man)</t>
  </si>
  <si>
    <t>VK</t>
  </si>
  <si>
    <t xml:space="preserve">wenn gesamte Arbeitsleistung durch Nettojahresarbeitszeit pro VK (s. KT AP-bezogenen Leistungen E5) von </t>
  </si>
  <si>
    <t xml:space="preserve">h (Regelarbeitszeit)  </t>
  </si>
  <si>
    <t>Summe Zeit Gesamt-Aufwand Stunden (APBL+NAPBL + Mestd + Übstd + BA + WB + Ausgleich + AWGV + OA Man)</t>
  </si>
  <si>
    <t xml:space="preserve"> </t>
  </si>
  <si>
    <t>Abzug VK für bezahlte Arbeitsleistung über Regelarbeitszeit hinaus</t>
  </si>
  <si>
    <t>Bezahltes Dienstäquivalent an Mitarbeiter für Bereitschafts-/Rufdienste pro Jahr in h</t>
  </si>
  <si>
    <t>Abzug VK für Dienstäquivalent</t>
  </si>
  <si>
    <t>Abzug VK für bezahlte Mehrarbeit / Überstunden</t>
  </si>
  <si>
    <t>Summe zu besetzende VK abzüglich bezahlte Arbeitsleistung über Regelarbeitszeit hinaus</t>
  </si>
  <si>
    <t>Zeit Gesamt-Aufwand Netto</t>
  </si>
  <si>
    <r>
      <rPr>
        <b/>
        <sz val="10"/>
        <rFont val="Tahoma"/>
        <family val="2"/>
        <charset val="1"/>
      </rPr>
      <t xml:space="preserve">Abkürzungen: </t>
    </r>
    <r>
      <rPr>
        <sz val="10"/>
        <rFont val="Tahoma"/>
        <family val="2"/>
        <charset val="1"/>
      </rPr>
      <t xml:space="preserve">APBL = Arbeitsplatz-bezogene Leistungen; AWGV = Arbeitnehmerweiterbildungsgesetz / Verordnungspflichten; ASFZ = Ausfall- und Fehl-Zeiten; </t>
    </r>
  </si>
  <si>
    <t xml:space="preserve">BA = Berufsanfänger; h = Stunden; MA = Mitarbeiter; Man = Management; Mestd = Mehrarbeitsstunden; NAPBL = Nicht-Arbeitsplatz-bezogene Leistungen; </t>
  </si>
  <si>
    <t>PA = Praxisanleiter; Übstd = Überstunden; VK = Vollkräfte; WB = Weiterbildung, ATA = Anästhesie Technischer Assistent.</t>
  </si>
  <si>
    <t>Checkliste Daten für Hilfstabellen (HT)</t>
  </si>
  <si>
    <t>HT Mitarbeiter (MA) Jahresarbeitszeiten</t>
  </si>
  <si>
    <t>Tagesarbeitszeit h</t>
  </si>
  <si>
    <t>- Vollkraft (VK) 100%</t>
  </si>
  <si>
    <t>- Teilzeit 75%</t>
  </si>
  <si>
    <t>- Teilzeit 50%</t>
  </si>
  <si>
    <t>- Teilzeit 25%</t>
  </si>
  <si>
    <t>- Teilzeit 12,5%</t>
  </si>
  <si>
    <t>- Teilzeit Sonstige</t>
  </si>
  <si>
    <t>Wochenarbeitszeit h</t>
  </si>
  <si>
    <t>Anzahl n =</t>
  </si>
  <si>
    <t>HT Nicht-Pat. bez. Aufgaben</t>
  </si>
  <si>
    <t>Arbeitsgruppen</t>
  </si>
  <si>
    <t>- Atemwegsmanagement (Beispiel)</t>
  </si>
  <si>
    <t>- Hämostaseologie  (Beispiel)</t>
  </si>
  <si>
    <t>- Arbeitszeiten/Bereitschaftsd.</t>
  </si>
  <si>
    <t>- Recurting / Außenwirkung</t>
  </si>
  <si>
    <t>- Nachhaltigkeit</t>
  </si>
  <si>
    <t>Administrative Aufgaben</t>
  </si>
  <si>
    <t>- Abfallbeseitigung / Recycling / Klimamanagement</t>
  </si>
  <si>
    <t>- Abteilungshomepage</t>
  </si>
  <si>
    <t>- Controlling</t>
  </si>
  <si>
    <t>- Dienstplangestaltung / -abrechnung</t>
  </si>
  <si>
    <t>- Fortbildung hausintern</t>
  </si>
  <si>
    <t>- Geschäftsführung</t>
  </si>
  <si>
    <t>- Jahresbericht</t>
  </si>
  <si>
    <t>- Patienten- und Leistungsdokumentation</t>
  </si>
  <si>
    <t>- PC, Vernetzung</t>
  </si>
  <si>
    <t>- Rotation</t>
  </si>
  <si>
    <t>- Schockraummanagement</t>
  </si>
  <si>
    <t>- Stellenplanung</t>
  </si>
  <si>
    <t>- Urlaubsplanung</t>
  </si>
  <si>
    <t>- Zeugnisse</t>
  </si>
  <si>
    <t>- Sonstige</t>
  </si>
  <si>
    <t xml:space="preserve">Personalgespräche </t>
  </si>
  <si>
    <t>Personalentwicklungsgespräche</t>
  </si>
  <si>
    <t>Teambesprechungen</t>
  </si>
  <si>
    <t>Bereichsleitungssitzungen</t>
  </si>
  <si>
    <t>Pflichtfortbildungen (Hygiene, AUG, Brandschutz, Röntgen Strahlen, Datenschutz)</t>
  </si>
  <si>
    <t>Pflichtfortbildungen MPG</t>
  </si>
  <si>
    <t>Kommissionsarbeit</t>
  </si>
  <si>
    <t>- Medizinproduktekommission</t>
  </si>
  <si>
    <t>- Platzhalter</t>
  </si>
  <si>
    <t>- Bauausschuss, als Beispiel</t>
  </si>
  <si>
    <t>- Materialwirtschaft</t>
  </si>
  <si>
    <t>Projektarbeiten</t>
  </si>
  <si>
    <t>- Projekt A</t>
  </si>
  <si>
    <t>- Projekt B</t>
  </si>
  <si>
    <t>- Projekt C</t>
  </si>
  <si>
    <t>Unterricht</t>
  </si>
  <si>
    <t>- Fachweiterbildung Erwachsende</t>
  </si>
  <si>
    <t>- Fachweiterbildung Pädiatrie</t>
  </si>
  <si>
    <t>- ATA Schule</t>
  </si>
  <si>
    <t>- Simulationszentrum (Beispiel Atemwegsmanagement)</t>
  </si>
  <si>
    <t>Gesetzliche Aufgaben im Rahmen von Verordnungspflichten /Beauftragte</t>
  </si>
  <si>
    <r>
      <rPr>
        <sz val="11"/>
        <rFont val="Tahoma"/>
        <family val="2"/>
        <charset val="1"/>
      </rPr>
      <t>-</t>
    </r>
    <r>
      <rPr>
        <sz val="7"/>
        <color rgb="FF000000"/>
        <rFont val="Arial"/>
        <family val="2"/>
        <charset val="1"/>
      </rPr>
      <t xml:space="preserve"> </t>
    </r>
    <r>
      <rPr>
        <sz val="12"/>
        <color rgb="FF000000"/>
        <rFont val="Arial"/>
        <family val="2"/>
        <charset val="1"/>
      </rPr>
      <t>Arbeitsschutz</t>
    </r>
  </si>
  <si>
    <r>
      <rPr>
        <sz val="11"/>
        <rFont val="Tahoma"/>
        <family val="2"/>
        <charset val="1"/>
      </rPr>
      <t>-</t>
    </r>
    <r>
      <rPr>
        <sz val="7"/>
        <color rgb="FF000000"/>
        <rFont val="Arial"/>
        <family val="2"/>
        <charset val="1"/>
      </rPr>
      <t xml:space="preserve"> </t>
    </r>
    <r>
      <rPr>
        <sz val="12"/>
        <color rgb="FF000000"/>
        <rFont val="Arial"/>
        <family val="2"/>
        <charset val="1"/>
      </rPr>
      <t>Datenschutz</t>
    </r>
  </si>
  <si>
    <r>
      <rPr>
        <sz val="11"/>
        <rFont val="Tahoma"/>
        <family val="2"/>
        <charset val="1"/>
      </rPr>
      <t>-</t>
    </r>
    <r>
      <rPr>
        <sz val="7"/>
        <color rgb="FF000000"/>
        <rFont val="Arial"/>
        <family val="2"/>
        <charset val="1"/>
      </rPr>
      <t> </t>
    </r>
    <r>
      <rPr>
        <sz val="12"/>
        <color rgb="FF000000"/>
        <rFont val="Arial"/>
        <family val="2"/>
        <charset val="1"/>
      </rPr>
      <t xml:space="preserve">DRG </t>
    </r>
  </si>
  <si>
    <r>
      <rPr>
        <sz val="11"/>
        <rFont val="Tahoma"/>
        <family val="2"/>
        <charset val="1"/>
      </rPr>
      <t>-</t>
    </r>
    <r>
      <rPr>
        <sz val="7"/>
        <color rgb="FF000000"/>
        <rFont val="Arial"/>
        <family val="2"/>
        <charset val="1"/>
      </rPr>
      <t> </t>
    </r>
    <r>
      <rPr>
        <sz val="12"/>
        <color rgb="FF000000"/>
        <rFont val="Arial"/>
        <family val="2"/>
        <charset val="1"/>
      </rPr>
      <t>Hygiene</t>
    </r>
  </si>
  <si>
    <r>
      <rPr>
        <sz val="11"/>
        <rFont val="Tahoma"/>
        <family val="2"/>
        <charset val="1"/>
      </rPr>
      <t>-</t>
    </r>
    <r>
      <rPr>
        <sz val="7"/>
        <color rgb="FF000000"/>
        <rFont val="Arial"/>
        <family val="2"/>
        <charset val="1"/>
      </rPr>
      <t> </t>
    </r>
    <r>
      <rPr>
        <sz val="12"/>
        <color rgb="FF000000"/>
        <rFont val="Arial"/>
        <family val="2"/>
        <charset val="1"/>
      </rPr>
      <t>Geräte</t>
    </r>
  </si>
  <si>
    <t>- Gefahrstoffe</t>
  </si>
  <si>
    <t>- Medizinproduktegesetz (MPG)</t>
  </si>
  <si>
    <t>- Qualitätsmanagement</t>
  </si>
  <si>
    <t>- Transplantation</t>
  </si>
  <si>
    <t>HT Zu ersetzende VK</t>
  </si>
  <si>
    <t>Ausgleichskontingente für</t>
  </si>
  <si>
    <t>- Beschäftigungsverbote</t>
  </si>
  <si>
    <t>- Mitarbeiter &gt; 6 Wochen krank</t>
  </si>
  <si>
    <t>Wochen / Jahr</t>
  </si>
  <si>
    <t>- Ausgleich Summe genommene Elternzeit</t>
  </si>
  <si>
    <t>Forschung und Lehre</t>
  </si>
  <si>
    <t>- Forschung</t>
  </si>
  <si>
    <t>- Lehre</t>
  </si>
  <si>
    <t>Hilfstabelle Gesamt-Jahresarbeitszeit (JAZ) auf Basis unterschiedlicher Mitarbeitercharakteristika</t>
  </si>
  <si>
    <t>Übertrag von Tabelle Gesamtkalkulation, Summe Zeit Gesamt-Aufwand Stunden (APBL+NAPBL + Mestd + Übstd + BA + WB + Ausgleich + AMGV + Man) = Jahresarbeitszeit Netto (h)</t>
  </si>
  <si>
    <t>Brutto</t>
  </si>
  <si>
    <t>Netto</t>
  </si>
  <si>
    <t>Tagesarbeitszeit (h)</t>
  </si>
  <si>
    <t>Wochenarbeitszeit (h)</t>
  </si>
  <si>
    <t>Feiertage</t>
  </si>
  <si>
    <t>JAZ (h)</t>
  </si>
  <si>
    <t>Ausfallzeit (%)</t>
  </si>
  <si>
    <t>Mitarbeiter</t>
  </si>
  <si>
    <t>JAZ  Ist (h)</t>
  </si>
  <si>
    <t>Mitarbeitertyp 1</t>
  </si>
  <si>
    <t>Mitarbeitertyp 2</t>
  </si>
  <si>
    <t>Mitarbeitertyp 3</t>
  </si>
  <si>
    <t>Mitarbeitertyp 4</t>
  </si>
  <si>
    <t>Mitarbeitertyp 5</t>
  </si>
  <si>
    <t>Mitarbeitertyp 6</t>
  </si>
  <si>
    <t>Mitarbeitertyp 7</t>
  </si>
  <si>
    <t>Mitarbeitertyp 8</t>
  </si>
  <si>
    <t>Mitarbeitertyp 9</t>
  </si>
  <si>
    <t>Mitarbeitertyp 10</t>
  </si>
  <si>
    <t>Mitarbeitertyp 11</t>
  </si>
  <si>
    <t>Mitarbeitertyp 12</t>
  </si>
  <si>
    <t>Mitarbeitertyp 13</t>
  </si>
  <si>
    <t>Mitarbeitertyp 14</t>
  </si>
  <si>
    <t>Mitarbeitertyp 15</t>
  </si>
  <si>
    <t>Mitarbeitertyp 16</t>
  </si>
  <si>
    <t>Mitarbeitertyp 17</t>
  </si>
  <si>
    <t>Mitarbeitertyp 18</t>
  </si>
  <si>
    <t>Mitarbeitertyp 19</t>
  </si>
  <si>
    <t>Mitarbeitertyp 20</t>
  </si>
  <si>
    <t>Mitarbeitertyp 21</t>
  </si>
  <si>
    <t>Mitarbeitertyp 22</t>
  </si>
  <si>
    <t>Mitarbeitertyp 23</t>
  </si>
  <si>
    <t>Summe MA</t>
  </si>
  <si>
    <t>Summe Jahresarbeitszeit Netto Ist (h)</t>
  </si>
  <si>
    <t>Stunden Netto Bedarf (h)</t>
  </si>
  <si>
    <t xml:space="preserve">Bruttojahresarbeitszeit = Wochenarbeitszeit : 5 (Tage) x (261 Arbeitstage - Feiertage), wobei (365 Kalendertage - 102 Samstage und Sonntage = 261 </t>
  </si>
  <si>
    <t>Arbeitstage). Netto Jahresarbeitszeit = Brutto Jahresarbeitszeit ohne Ausfallzeit (Urlaub/Krankheit) und Feiertage.</t>
  </si>
  <si>
    <t>Abkürzungen: APBL = Arbeitspltz-bezogene Leistungen; AWGV = Arbeiternehmerweiterbildungsgesetz / Verordnungspflichten; ASFZ = Ausfall- und Fehl-Zeiten; BA = Berufsanfänger; h = Stunden;</t>
  </si>
  <si>
    <t xml:space="preserve">JAZ = Jahresarbeitszeit; MA Mitarbeiter; Man = Management; Mestd = Mehrarbeitsstunden; NAPBL = Nicht - Arbeitsplatz-bezogene Leistungen; PflL Pflegerische Leistungen; Übstd. = Überstunden; </t>
  </si>
  <si>
    <t>VK = Vollkräfte; WB = Weiterbildung</t>
  </si>
  <si>
    <t>Zu ersetzende VK pro Jahr für Elternzeit, Beschäftigungsverbote usw.</t>
  </si>
  <si>
    <t>Summe genommene Elternzeit in Wochen</t>
  </si>
  <si>
    <t>Ausgleich Elternzeit</t>
  </si>
  <si>
    <t>Ausgleich Beschäftigungsverbote (Summe h pro Jahr)</t>
  </si>
  <si>
    <t>Ausgleich Mitarbeiter &gt; 6 Wochen krank (Summe h pro Jahr)</t>
  </si>
  <si>
    <t>Summe Ersatz VK</t>
  </si>
  <si>
    <t xml:space="preserve">Hilfstabelle Personalbedarf  </t>
  </si>
  <si>
    <t>für Nicht-Patienten-bezogene Aufgaben</t>
  </si>
  <si>
    <t xml:space="preserve">Diese VK werden im Tabellenblatt Gesamtkalkulation </t>
  </si>
  <si>
    <t>unter "Zu besetzende VK" nicht mit eingerechnet!</t>
  </si>
  <si>
    <t>Zeit in h          pro Jahr</t>
  </si>
  <si>
    <t>Führungs-/Leitungsaufgaben</t>
  </si>
  <si>
    <t>PDL</t>
  </si>
  <si>
    <t>stv. PDL</t>
  </si>
  <si>
    <t>Bereichsleitungen</t>
  </si>
  <si>
    <t>Stv. Bereichsleitungen</t>
  </si>
  <si>
    <t>Atemwegsmanagement</t>
  </si>
  <si>
    <t>Hämostaseologie</t>
  </si>
  <si>
    <t>Regionalanästhesie</t>
  </si>
  <si>
    <t>AG Arbeitszeiten/Bereitschaftsd.</t>
  </si>
  <si>
    <t>AG Recurting / Außenwirkung</t>
  </si>
  <si>
    <t>AG Nachhaltigkeit</t>
  </si>
  <si>
    <t>Abfallbeseitigung / Recycling / Klimamanagement</t>
  </si>
  <si>
    <t>Abteilungshomepage</t>
  </si>
  <si>
    <t>Controlling</t>
  </si>
  <si>
    <t>Dienstplangestaltung / -abrechnung</t>
  </si>
  <si>
    <t>Fortbildung hausintern</t>
  </si>
  <si>
    <t>Geschäftsführung</t>
  </si>
  <si>
    <t>Jahresbericht</t>
  </si>
  <si>
    <t>Patienten- und Leistungsdokumentation</t>
  </si>
  <si>
    <t>PC, Vernetzung</t>
  </si>
  <si>
    <t>Rotation</t>
  </si>
  <si>
    <t>Schockraummanagement</t>
  </si>
  <si>
    <t>Stellenplanung</t>
  </si>
  <si>
    <t>Urlaubsplanung</t>
  </si>
  <si>
    <t>Zeugnisse</t>
  </si>
  <si>
    <t>Admin. Aufgabe A</t>
  </si>
  <si>
    <t>Admin. Aufgabe B</t>
  </si>
  <si>
    <t>Admin. Aufgabe C</t>
  </si>
  <si>
    <t>Medizinproduktekommission</t>
  </si>
  <si>
    <t>Bauausschuss</t>
  </si>
  <si>
    <t>Materialwirtschaft</t>
  </si>
  <si>
    <t>Kommission A</t>
  </si>
  <si>
    <t>Kommission B</t>
  </si>
  <si>
    <t>Kommission C</t>
  </si>
  <si>
    <t>Projekt A</t>
  </si>
  <si>
    <t>Projekt B</t>
  </si>
  <si>
    <t>Projekt C</t>
  </si>
  <si>
    <t>Fachweiterbildung I+A Erw.</t>
  </si>
  <si>
    <t>Fachweiterbildung I+A Päd.</t>
  </si>
  <si>
    <t>ATA Ausbildung</t>
  </si>
  <si>
    <t>Simulationszentrum</t>
  </si>
  <si>
    <t>Sonstiges</t>
  </si>
  <si>
    <t>Verordnungspflichten / Beauftragte</t>
  </si>
  <si>
    <t>Arbeitsschutz</t>
  </si>
  <si>
    <t>Datenschutz</t>
  </si>
  <si>
    <t>DRG</t>
  </si>
  <si>
    <t>Hygiene</t>
  </si>
  <si>
    <t>Geräte</t>
  </si>
  <si>
    <t>Gefahrstoffe</t>
  </si>
  <si>
    <t>Medizinproduktegesetz (MPG)</t>
  </si>
  <si>
    <t>Qualitätsmanagement</t>
  </si>
  <si>
    <t>Transplantation</t>
  </si>
  <si>
    <t>Summe Stunden netto pro Jahr (h)</t>
  </si>
  <si>
    <t>VK Netto / Jahr</t>
  </si>
  <si>
    <t>Ausfüllanleitung</t>
  </si>
  <si>
    <t>Allgemeines</t>
  </si>
  <si>
    <r>
      <rPr>
        <sz val="9"/>
        <rFont val="Tahoma"/>
        <family val="2"/>
        <charset val="1"/>
      </rPr>
      <t>Für die Ermittlung des pflegerischen Personalbedarfs der Anästhesieabteilung wurde das vorliegende Kalkulationsinstrument (Excel-Datei mit 9 Arbeitsblättern) entwickelt, welches dem Anwender die Anpassung an die jeweilige Haus-interne Betriebsorganisation erlaubt. Die Arbeitsblätter umfassen</t>
    </r>
    <r>
      <rPr>
        <b/>
        <sz val="9"/>
        <rFont val="Tahoma"/>
        <family val="2"/>
        <charset val="1"/>
      </rPr>
      <t xml:space="preserve"> 1. </t>
    </r>
    <r>
      <rPr>
        <sz val="9"/>
        <rFont val="Tahoma"/>
        <family val="2"/>
        <charset val="1"/>
      </rPr>
      <t xml:space="preserve">eine Daten Checkliste für die 3 Kalkulationstabellen (Arbeitsblätter 2 - 4), </t>
    </r>
    <r>
      <rPr>
        <b/>
        <sz val="9"/>
        <rFont val="Tahoma"/>
        <family val="2"/>
        <charset val="1"/>
      </rPr>
      <t>2.</t>
    </r>
    <r>
      <rPr>
        <sz val="9"/>
        <rFont val="Tahoma"/>
        <family val="2"/>
        <charset val="1"/>
      </rPr>
      <t xml:space="preserve"> die Arbeitsplatz(AP)-bezogenen Anästhesieleistungen, </t>
    </r>
    <r>
      <rPr>
        <b/>
        <sz val="9"/>
        <rFont val="Tahoma"/>
        <family val="2"/>
        <charset val="1"/>
      </rPr>
      <t xml:space="preserve">3. </t>
    </r>
    <r>
      <rPr>
        <sz val="9"/>
        <rFont val="Tahoma"/>
        <family val="2"/>
        <charset val="1"/>
      </rPr>
      <t xml:space="preserve">die Nicht-AP-bezogenen Leistungen, und  </t>
    </r>
    <r>
      <rPr>
        <b/>
        <sz val="9"/>
        <rFont val="Tahoma"/>
        <family val="2"/>
        <charset val="1"/>
      </rPr>
      <t>4.</t>
    </r>
    <r>
      <rPr>
        <sz val="9"/>
        <rFont val="Tahoma"/>
        <family val="2"/>
        <charset val="1"/>
      </rPr>
      <t xml:space="preserve"> die Gesamtkalkulation. Das </t>
    </r>
    <r>
      <rPr>
        <b/>
        <sz val="9"/>
        <rFont val="Tahoma"/>
        <family val="2"/>
        <charset val="1"/>
      </rPr>
      <t>5.</t>
    </r>
    <r>
      <rPr>
        <sz val="9"/>
        <rFont val="Tahoma"/>
        <family val="2"/>
        <charset val="1"/>
      </rPr>
      <t xml:space="preserve"> Arbeitsblatt enthält eine Daten Checkliste für die 3 Hilfstabellen (Arbeitsblätter 6 - 8). Das </t>
    </r>
    <r>
      <rPr>
        <b/>
        <sz val="9"/>
        <rFont val="Tahoma"/>
        <family val="2"/>
        <charset val="1"/>
      </rPr>
      <t xml:space="preserve">6. </t>
    </r>
    <r>
      <rPr>
        <sz val="9"/>
        <rFont val="Tahoma"/>
        <family val="2"/>
        <charset val="1"/>
      </rPr>
      <t>Arbeitsblatt erlaubt als Hilfstabelle eine Aufgliederung der in den Arbeitsblättern 2-4 berechneten VK-Anzahl (und damit Jahresarbeitsstunden) auf unterschiedliche Mitarbeitercharakteristika (nach Wochenarbeitsstunden gegliedert). Das</t>
    </r>
    <r>
      <rPr>
        <b/>
        <sz val="9"/>
        <rFont val="Tahoma"/>
        <family val="2"/>
        <charset val="1"/>
      </rPr>
      <t xml:space="preserve"> 7. </t>
    </r>
    <r>
      <rPr>
        <sz val="9"/>
        <rFont val="Tahoma"/>
        <family val="2"/>
        <charset val="1"/>
      </rPr>
      <t xml:space="preserve">Arbeitsblatt dient als Hilfstabelle für die Nicht-Patienten-bezogenen Aufgaben, die errechneten Vollkräfte gehen nicht in den in der Gesamtkalkulation berechneten Personalbedarf ein. Das </t>
    </r>
    <r>
      <rPr>
        <b/>
        <sz val="9"/>
        <rFont val="Tahoma"/>
        <family val="2"/>
        <charset val="1"/>
      </rPr>
      <t>8.</t>
    </r>
    <r>
      <rPr>
        <sz val="9"/>
        <rFont val="Tahoma"/>
        <family val="2"/>
        <charset val="1"/>
      </rPr>
      <t xml:space="preserve"> Arbeitsblatt dient als Hilfstabelle, um den Bedarf an Vollkräften zu ermitteln, die aufgrund von genommener Elternzeit und Beschäftigungsverboten ersetzt werden müssen, die errechneten Vollkräfte gehen nicht in den in der Gesamtkalkulation berechneten Personalbedarf ein. Die Arbeitsblätter beinhalten Anzeigefelder, Datenfelder, Summenfelder sowie weiß hinterlegte Eingabefelder, in welche die Haus-internen Zahlen eingegeben werden sollen. Nach Eingabe der Haus-internen Daten in die Eingabefelder werden im Hintergrund automatisch die sich ergebenden Werte in die entsprechenden Anzeigefelder, Datenfelder und Summenfelder übertragen. Das Arbeitsblatt </t>
    </r>
    <r>
      <rPr>
        <b/>
        <sz val="9"/>
        <rFont val="Tahoma"/>
        <family val="2"/>
        <charset val="1"/>
      </rPr>
      <t>9</t>
    </r>
    <r>
      <rPr>
        <sz val="9"/>
        <rFont val="Tahoma"/>
        <family val="2"/>
        <charset val="1"/>
      </rPr>
      <t xml:space="preserve"> enthält eine Kurzform der Ausfüllanleitung.</t>
    </r>
  </si>
  <si>
    <t>Die KT Daten Checkliste enthält eine Auflistung der notwendigen Daten für die Kalkulation des Vollkräftebedarfs bezüglich 1.) Arbeitsplatz-bezogener Leistungen, 2.) Nicht-Arbeitsplatz-bezogener Leistungen sowie 3.) die Gesamtkalkulation. Die Erhebung dieser Daten erleichtert das Ausfüllen der 3 nachfolgenden Kalkulationstabellen.</t>
  </si>
  <si>
    <t>Kalkulationstabelle KT AP-bezogene Leistungen</t>
  </si>
  <si>
    <t xml:space="preserve">Befüllen Sie bitte zuerst die weißen Kästchen in den Zeilen 2-13 der AP-bezogenen Leistungen (APBL; Cave: Feiertage und Wochenarbeitszeit variieren pro Bundesland). Befüllen Sie dann die weißen Kästchen in den Zeilen 18-49, Spalten C-J der APBL. Aus den Werten F x G x H werden automatisch die Werte der Spalte I berechnet, d. h. der pro Woche zu leistenden Stunden. Aus den Werten F x G x J werden automatisch die Werte der Spalte K berechnet, d. h. der benötigten Arbeitsstunden / Jahr. Letztere werden automatisch durch die Nettojahresarbeitszeit einer Vollkraft (VK) in Stunden (h) (E8) dividiert, und ergeben somit die Anzahl der benötigten VK netto / Jahr in Spalte L. In Spalte M wird automatisch die Summe der VK netto / Jahr für die einzelnen Dienstartenblöcke, wie z. B. Regelarbeitszeit, angegeben. Das Arbeitsblatt „KT AP-bezogene Leistungen“ bildet die Betriebsorganisation einer Anästhesieabteilung ab. Es sind die Anzahl der Feiertage/Jahr, die Tagesarbeitszeit sowie die Wochenarbeitszeit der Mitarbeiter, die Ausfallzeiten sowie die gleichzeitig betriebenen Arbeitsplätze einzutragen. Aus der Anzahl der zu besetzenden Anästhesiearbeitsplätze ergibt sich zusätzlicher Personalbedarf für Supervision und Koordination. Je nach Arbeitszeitmodell werden die entsprechenden Zeilen für Bereitschafts- bzw. Schichtdienst ausgefüllt. Die Rubriken Hauseigene Dienste erlauben eine individuelle Anpassung an Arbeitsplatzöffnungszeiten einer Klinik/Abteilung. Aus den gesamten Daten wird die Arbeitszeit in Stunden / Woche bzw. / Jahr berechnet, die benötigt wird, um die Arbeitsplätze zu besetzen. Die Gesamtsumme wird automatisch auf das Arbeitsblatt Gesamtkalkulation zur Ermittlung des ärztlichen Personalbedarfs übertragen. </t>
  </si>
  <si>
    <t>Kalkulationstabelle KT Nicht-AP-bezogene Leistungen</t>
  </si>
  <si>
    <r>
      <rPr>
        <sz val="9"/>
        <color rgb="FF000000"/>
        <rFont val="Tahoma"/>
        <family val="2"/>
        <charset val="1"/>
      </rPr>
      <t xml:space="preserve">Bei den Nicht-AP-bezogenen Leistungen (NAPBL) sind in Spalte D die vom </t>
    </r>
    <r>
      <rPr>
        <sz val="9"/>
        <color rgb="FFFF0000"/>
        <rFont val="Tahoma"/>
        <family val="2"/>
        <charset val="1"/>
      </rPr>
      <t>Berufsverband anerkannten Standardzeiten</t>
    </r>
    <r>
      <rPr>
        <sz val="9"/>
        <color rgb="FF000000"/>
        <rFont val="Tahoma"/>
        <family val="2"/>
        <charset val="1"/>
      </rPr>
      <t xml:space="preserve"> für die Ausführung der Leistung angegeben. Sie können diese an die Gegebenheiten in Ihrem Haus durch Eintrag in Spalte C anpassen. Durch Angabe der Leistungen als Anzahl pro Jahr in Spalte F werden die notwendigen VK automatisch in Spalte N abgebildet. In Spalte O wird automatisch die Summe der VK netto / Jahr für die einzelnen Leistungsblöcke angegeben. Die Gesamtsumme VK netto wird automatisch auf das Arbeitsblatt Gesamtkalkulation zur Ermittlung des pflegerischen Personalbedarfs übertragen. Auf dem Arbeitsblatt „KT Nicht-AP-bezogene Leistungen“ sind für die nicht an einen Anästhesiearbeitsplatz gebundenen Leistungen Zeitwerte in Minuten vorgegeben. Diese entsprechen den durchschnittlichen Zeitwerten in Beraterhandbüchern, können jedoch bei Bedarf individuell nach Haus-internen Gegebenheiten adaptiert werden. Letzteres sollte jedoch insbesondere bei einer Verlängerung der Zeiten gut begründet werden können und darf nicht willkürlich geschehen. </t>
    </r>
  </si>
  <si>
    <t>Kalkulationstabelle KT Gesamtkalkulation</t>
  </si>
  <si>
    <r>
      <rPr>
        <sz val="9"/>
        <color rgb="FF000000"/>
        <rFont val="Tahoma"/>
        <family val="2"/>
        <charset val="1"/>
      </rPr>
      <t xml:space="preserve">In das Arbeitsblatt „KT Gesamtkalkulation“ werden sämtliche benötigten Daten aus den Arbeitsblättern „KT AP-bezogene-" sowie "KT Nicht-AP-bezogene Leistungen" automatisch übernommen. Bitte tragen Sie nun in „KT Gesamtkalkulation“ die zusätzlich benötigten Daten in die weißen Kästchen ein. In B7 wird die Mehrarbeit eingetragen, d. h. die Arbeitsleistung und Beschäftigung über die gesetzlich zulässige tägliche Höchstarbeitszeit von 8 Stunden, in Ausnahmefällen bis maximal zehn Stunden, hinaus. In D8 werden die Überstunden eingefügt, d. h. die Arbeitsleistung und Beschäftigung über die individuell vereinbarte Arbeitszeit hinaus. C10 erfasst jeweils als Vollkräfte (VK) pro Jahr die Anzahl der Berufsanfänger sowie C13 die Mitarbeiter in Weiterbildung zum Fachpflege. </t>
    </r>
    <r>
      <rPr>
        <sz val="9"/>
        <color rgb="FF0070C0"/>
        <rFont val="Tahoma"/>
        <family val="2"/>
        <charset val="1"/>
      </rPr>
      <t>In C17 ist die Anzahl der ATA Ausbildenden pro Jahr anzugeben</t>
    </r>
    <r>
      <rPr>
        <sz val="9"/>
        <color rgb="FF000000"/>
        <rFont val="Tahoma"/>
        <family val="2"/>
        <charset val="1"/>
      </rPr>
      <t>. In B11, B14 sowie B18 werden automatisch die sich aus C10, C13 und C17 ergebenden Leistungsstundenkontingente ermittelt. Die benötigten Arbeitszeitsausgleichskontingente pro Jahr werden in B21-B24 sowie in C25 und C28 erhoben. In B21 bzw. B22 wird der pro Jahr genommene Freizeitausgleich für Mehrarbeit bzw. Überstunden eingetragen. In B27 wird der Zusatzurlaub für Wechselschichtarbeit berücksichtigt, d. h. für je 2 zusammenhängende Monate 1 Arbeitstag Zusatzurlaub. In B26 wird der Zusatzurlaub für Schichtarbeit, d. h. für je 4 zusammenhängende Monate 1 Arbeitstag Zusatzurlaub ausgefüllt. In C25 werden die pro Jahr geleisteten Nachtarbeitsstunden eingetragen. Hieraus werden automatisch in B27 die Stunden für Zusatzurlaub für Nachtarbeitsstunden berücksichtigt, wobei bei 150 Nachtarbeitsstunden 1 Arbeitstag sowie bis zu 4 Arbeitstage bei mindestens 600 Nachtarbeitsstunden angerechnet werden. Der Zusatzurlaub für Nachtarbeitsstunden für Bereitschaftsdienst (21:00 - 06:00) § 6 Abs. 5 Arbeitszeitgesetz wird automatisch errechnet mit 1 Arbeitstag / 150 Nachtarbeitsstunden, bzw. 2 bei mindestens 288 Stunden pro Jahr, aus den in dem Arbeitsblatt KT AP-bezogene Leistungen eingegebenen Bereitschaftsdiensten. Der Ausgleich für Schwangerschaftsvertretung (je 14 Wochen um die Geburt) wird automatisch errechnet, wenn die Anzahl der Schwangerschaften / Jahr in C28 eingetragen wird. Wenn in C35 die Anzahl der Stunden pro Vollkraft nach dem jeweiligen tariflichen Weiterbildungsanspruch (aktuell 5 Tage nach Arbeitnehmerweiterbildungsgesetz), Verordnungspflichten, usw. eingetragen wird, wird dieser automatisch mit dem in B33 ermittelten VK Personalbedarf multipliziert und in B36 eingetragen. Für Managementaufgaben  (Personal / Planung / Budget) wird aus der sich nun in B38 ergebenden Summe VK automatisch 1 VK pro 50 MA ergänzt. In B42 ergibt sich automatisch die Summe VK, die benötigt würde, wenn alle VK die gesamte Arbeitsleistung im Rahmen ihrer in dem Arbeitsblatt „KT AP-bezogene Leistungen“ unter E8 ermittelten Nettojahresarbeitszeit erbringen würden. Wenn die VK über ihre Regeljahresarbeitszeit hinaus Arbeitsleistung erbringen, kann die berechnete Gesamtjahresarbeitsleistung (B42 in VK, bzw. B44 in Stunden) mit numerisch weniger VK in einer Abteilung erbracht werden. Daher können die über die Regelarbeitszeit hinaus von den VK zusätzlich erbrachten und bezahlten Dienstäquivalente in C47 sowie die Mehrarbeitsstunden bez. Überstunden in C49 bzw. C50 eingetragen werden. Diese werden automatisch in anteilige VK in B48 bzw. B51 umgerechnet. B53 gibt anschließend automatisch die Summe der zu besetzenden VK abzüglich bezahlte Arbeitsleistung über Regelarbeitszeit hinaus an.</t>
    </r>
  </si>
  <si>
    <t>Die HT Daten Checkliste enthält eine Auflistung der notwendigen Daten für das Ausfüllen der Hilfstabellen bezüglich 1.) Mitarbeitern mit unterschiedlichen Jahresarbeitszeiten, 2.) Nicht-Patienten-bezogenen Aufgaben sowie 3.) zu ersetzenden Vollkräften für Elternzeit sowie Beschäftigungsverbote. Die Erhebung dieser Daten erleichtert das Ausfüllen der 3 nachfolgenden Hilfstabellen. Die Daten der Hilfstabellen fließen nicht in die Berechnung der Vollkräfte in der Tabelle Gesamtkalkulation ein.</t>
  </si>
  <si>
    <t>Hilfstabelle HT Jahresarbeitszeit nach Mitarbeitercharkteristika</t>
  </si>
  <si>
    <t>In dieser Hilfstabelle können Sie die in der Kalkulationstabelle „KT-Gesamtkalkulation“ ermittelte  Arbeitsleitung / Vollkraftstellen (VK) auf Mitarbeiter mit unterschiedlicher jährlicher Arbeitsleistung verteilen. Auf diesem Datenblatt wird die zu erbringende Jahresarbeitszeit der Gesamtkalkulation automatisch in I3 übernommen. Sie können so die insgesamt zu erbringenden Arbeitsstunden variabel auf unterschiedliche Mitarbeitertypen (1/1, 1/2, 1/4 Stellen, sowie sämtliche Opt-out Varianten) verteilen. Dies erlaubt die flexible Gestaltung und Übersicht über mögliche Stellenkonstellationen im Mitarbeiterpool. Hiermit ist es auch möglich, wenn die durchschnittliche Wochenarbeitszeit der Mitarbeiter bekannt ist, diese einzutragen, und die resultierende Anzahl Vollkräfte (VK) angezeigt zu bekommen, um diese mit dem Ist-Zustand der vorhandenen VK abzugleichen. Sie können in die Spalten B und C die Tagesarbeitszeit bzw. Wochenarbeitszeit Ihrer Mitarbeiter, sowie in Spalte H die Anzahl der so arbeitenden Mitarbeiter eintragen. In I29 wird die Summe der durch die vorhandenen Mitarbeiter erbrachten Arbeitsstunden dargestellt. In I31 wird die Differenz zwischen der in I3 errechneten zu erbringenden und der in I29 mit den vorhandenen Mitarbeitern tatsächlichen vorhandenen Arbeitsstunden ausgewiesen. Falls noch Bedarf an Mitarbeitern besteht, können Sie durch Eingabe der täglichen Regelarbeitszeit und Regelwochenarbeitszeit die Mitarbeiterzahl ermitteln, indem Sie die Mitarbeiterzahl zusätzlich eintragen, die dazu führt, dass kein Stunden Netto Bedarf in I31 mehr angezeigt wird.</t>
  </si>
  <si>
    <t xml:space="preserve">Hilfstabelle HT Nicht-Patienten-bezogene Aufgaben </t>
  </si>
  <si>
    <t>In diesem Arbeitsblatt können Sie die Zeiten für Aufgaben dokumentieren, die sich nicht direkt auf Patienten beziehen. Hierzu zählen u. a. die Führungs- und Leitungsaufgaben der Pflegedienstleitung bzw. Bereichsleitungen, Arbeitsgruppen, administrative Aufgaben, Kommissions- und Projektarbeiten, Unterricht, und gesetzliche Aufgaben im Rahmen von Verordnungspflichten. Die Summe der benötigten Stunden für Nicht-Patienten-bezogene Aufgaben sowie die errechneten Vollkräfte (VK) werden nicht in die Tabelle Gesamtkalkulation übertragen und fließen nicht in die Personalbedarfsberechnung ein. Diese Hilfstabelle kann zur Begründung der Koordinations- und Managementaufgaben, die in den Tabellenblättern "KT AP-bezogene Leistungen", "KT Nicht-AP-bezogene Leistungen" sowie "KT Gesamtkalkulation" pauschal erfasst werden, dienen. Bitte füllen Sie hierzu die weißen Kästchen aus. Sie können in Spalte B die Namen für Arbeitsgruppen, administrative Aufgaben, Kommissionen, Projekte ergänzen. Nach Eintrag der jeweils benötigten / geplanten Zeit pro Jahr in Stunden in Spalte C werden automatisch in Spalte D die hierfür benötigten VK netto dargestellt. D72 weist die Summe der VK netto für Nicht-Patienten-bezogene Aufgaben aus.</t>
  </si>
  <si>
    <t>Hilfstabelle HT Zu ersetzende Vollkräfte</t>
  </si>
  <si>
    <t xml:space="preserve">Dieses Arbeitsblatt dient als Hilfstabelle, um den Bedarf an Vollkräften (VK) zu ermitteln, die aufgrund von genommener Elternzeit, Beschäftigungsverboten oder langwieriger Erkrankung ersetzt werden müssen. Die Summe der hierfür benötigten Stunden sowie die errechneten Vollkräfte (VK) werden nicht in die Tabelle Gesamtkalkulation übertragen und fließen nicht direkt in die Personalbedarfsberechnung ein. Die Personalbedarfsermittlung in der Kalkulationstabelle „KT Gesamtkalkulation“ beruht auf der Annahme, dass jede Vollkraft die hinterlegte Anzahl an Nettojahresarbeitsleistung erbringt (ca. 1700 Stunden / Jahr). Für die zu ersetzenden Vollkraftäquivalente ist dies nicht der Fall. Daher muss diese Arbeitsleistung zusätzlich berücksichtigt und ersetzt werden, um de facto die in der „KT Gesamtkalkulation“ berechnete Gesamt-Arbeitsleitung pro Jahr gewährleisten zu können. </t>
  </si>
  <si>
    <t>Das Arbeitsblatt 9 enthält Erläuterungen zum Ausfüllen der Kalkulations- bzw. Hilfstabellen.</t>
  </si>
  <si>
    <t>Übersicht der Praxisanleitung für die Fachweiterblldung Intensiv.- und Anästhesiepflege</t>
  </si>
  <si>
    <t>Stand: 08.04.2024</t>
  </si>
  <si>
    <t>Bundesland</t>
  </si>
  <si>
    <t>Reglung durch</t>
  </si>
  <si>
    <t>Praxisanleitung geregelt </t>
  </si>
  <si>
    <t>Link </t>
  </si>
  <si>
    <t>Baden-Würtenberg</t>
  </si>
  <si>
    <t>Landesrecht</t>
  </si>
  <si>
    <t>Ja, 10%</t>
  </si>
  <si>
    <t>§ 5 Praktische Einsätze, Praxisanleitung</t>
  </si>
  <si>
    <t>Bayern</t>
  </si>
  <si>
    <t>DKG</t>
  </si>
  <si>
    <t>§9 Praktischer Teil der Weiterbildung</t>
  </si>
  <si>
    <t>Berlin </t>
  </si>
  <si>
    <t>Brandenburg</t>
  </si>
  <si>
    <t>Ja, Fachkundige Anleitung </t>
  </si>
  <si>
    <t>§ 2 Form, Dauer und Inhalt der Weiterbildung</t>
  </si>
  <si>
    <t>Bremen</t>
  </si>
  <si>
    <t>Ja, Sicherzustellen  </t>
  </si>
  <si>
    <t>§ 3 (4) Form, Dauer und Inhalt der Fachweiterbildungen</t>
  </si>
  <si>
    <t>Hamburg</t>
  </si>
  <si>
    <t>Ja, 20%</t>
  </si>
  <si>
    <t>§2 (2) Dauer, Inhalt und Gliederung der Fortbildung</t>
  </si>
  <si>
    <t>Hessen</t>
  </si>
  <si>
    <t>Mecklenburg Vorpommern</t>
  </si>
  <si>
    <t>§ 5 (8) Form, Dauer und Inhalt der Fachweiterbildungen</t>
  </si>
  <si>
    <t>§ 3 Durchführung der Weiterbildung</t>
  </si>
  <si>
    <t>Nordrein-Westphalen </t>
  </si>
  <si>
    <t>Landespflegekammer</t>
  </si>
  <si>
    <t>WBO Anlage III 2.3.3.3 Praxisanleitungen</t>
  </si>
  <si>
    <t>Reinland-Pfalz </t>
  </si>
  <si>
    <t>WBO Anlage IV 2.3.3.3 Praxisanleitungen</t>
  </si>
  <si>
    <t>Saarland</t>
  </si>
  <si>
    <t>nein</t>
  </si>
  <si>
    <t>Sachsen</t>
  </si>
  <si>
    <t>geeignete Person</t>
  </si>
  <si>
    <t>§ 2 Praktische Weiterbildung</t>
  </si>
  <si>
    <t>Sachsen-Anhalt</t>
  </si>
  <si>
    <t>Schleswig-Holstein</t>
  </si>
  <si>
    <t>Ja, [1]</t>
  </si>
  <si>
    <t>Anlage 3 zu § 3 Absatz 4 Berufspraktische Anteile</t>
  </si>
  <si>
    <t>Thüringen</t>
  </si>
  <si>
    <t>ACHTUNG: DIE ANGABEN KÖNNEN SICH IM LAUFE DER ZEIT ÄNDERN, DESHALB BITTE AKTUELL ABGLEICHEN!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</si>
</sst>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 %"/>
    <numFmt numFmtId="165" formatCode="0.0"/>
    <numFmt numFmtId="166" formatCode="0;0"/>
    <numFmt numFmtId="167" formatCode="0.0;0.0"/>
    <numFmt numFmtId="168" formatCode="0.00;0.00"/>
  </numFmts>
  <fonts count="58" x14ac:knownFonts="1">
    <font>
      <sz val="10"/>
      <name val="Arial"/>
      <charset val="1"/>
    </font>
    <font>
      <sz val="10"/>
      <name val="Arial"/>
      <family val="2"/>
      <charset val="1"/>
    </font>
    <font>
      <sz val="10"/>
      <name val="Verdana"/>
      <family val="2"/>
      <charset val="1"/>
    </font>
    <font>
      <b/>
      <sz val="11"/>
      <color rgb="FF000000"/>
      <name val="Tahoma"/>
      <family val="2"/>
      <charset val="1"/>
    </font>
    <font>
      <sz val="11"/>
      <name val="Tahoma"/>
      <family val="2"/>
      <charset val="1"/>
    </font>
    <font>
      <b/>
      <sz val="11"/>
      <name val="Tahoma"/>
      <family val="2"/>
      <charset val="1"/>
    </font>
    <font>
      <b/>
      <sz val="11"/>
      <color theme="1"/>
      <name val="Tahoma"/>
      <family val="2"/>
      <charset val="1"/>
    </font>
    <font>
      <b/>
      <sz val="11"/>
      <color rgb="FFDD0806"/>
      <name val="Tahoma"/>
      <family val="2"/>
      <charset val="1"/>
    </font>
    <font>
      <sz val="11"/>
      <color rgb="FF000000"/>
      <name val="Tahoma"/>
      <family val="2"/>
      <charset val="1"/>
    </font>
    <font>
      <sz val="12"/>
      <color rgb="FF000000"/>
      <name val="Arial"/>
      <family val="2"/>
      <charset val="1"/>
    </font>
    <font>
      <b/>
      <sz val="14"/>
      <color theme="1"/>
      <name val="Tahoma"/>
      <family val="2"/>
      <charset val="1"/>
    </font>
    <font>
      <sz val="10"/>
      <name val="Tahoma"/>
      <family val="2"/>
      <charset val="1"/>
    </font>
    <font>
      <u/>
      <sz val="11"/>
      <name val="Tahoma"/>
      <family val="2"/>
      <charset val="1"/>
    </font>
    <font>
      <b/>
      <u/>
      <sz val="11"/>
      <name val="Tahoma"/>
      <family val="2"/>
      <charset val="1"/>
    </font>
    <font>
      <i/>
      <sz val="11"/>
      <name val="Tahoma"/>
      <family val="2"/>
      <charset val="1"/>
    </font>
    <font>
      <b/>
      <sz val="12"/>
      <color theme="1"/>
      <name val="Tahoma"/>
      <family val="2"/>
      <charset val="1"/>
    </font>
    <font>
      <b/>
      <sz val="12"/>
      <color rgb="FFDD0806"/>
      <name val="Tahoma"/>
      <family val="2"/>
      <charset val="1"/>
    </font>
    <font>
      <b/>
      <sz val="10"/>
      <name val="Tahoma"/>
      <family val="2"/>
      <charset val="1"/>
    </font>
    <font>
      <sz val="11"/>
      <color theme="1"/>
      <name val="Tahoma"/>
      <family val="2"/>
      <charset val="1"/>
    </font>
    <font>
      <sz val="11"/>
      <name val="Arial"/>
      <family val="2"/>
      <charset val="1"/>
    </font>
    <font>
      <b/>
      <sz val="11"/>
      <name val="Arial"/>
      <family val="2"/>
      <charset val="1"/>
    </font>
    <font>
      <sz val="11"/>
      <name val="Calibri"/>
      <family val="2"/>
      <charset val="1"/>
    </font>
    <font>
      <sz val="10"/>
      <color theme="1"/>
      <name val="Tahoma"/>
      <family val="2"/>
      <charset val="1"/>
    </font>
    <font>
      <sz val="12"/>
      <name val="Arial"/>
      <family val="2"/>
      <charset val="1"/>
    </font>
    <font>
      <sz val="10"/>
      <color rgb="FF000000"/>
      <name val="Tahoma"/>
      <family val="2"/>
      <charset val="1"/>
    </font>
    <font>
      <b/>
      <sz val="10"/>
      <color rgb="FF000000"/>
      <name val="Tahoma"/>
      <family val="2"/>
      <charset val="1"/>
    </font>
    <font>
      <b/>
      <sz val="14"/>
      <name val="Tahoma"/>
      <family val="2"/>
      <charset val="1"/>
    </font>
    <font>
      <b/>
      <sz val="14"/>
      <color rgb="FF00B050"/>
      <name val="Tahoma"/>
      <family val="2"/>
      <charset val="1"/>
    </font>
    <font>
      <b/>
      <sz val="11"/>
      <color rgb="FF00B050"/>
      <name val="Tahoma"/>
      <family val="2"/>
      <charset val="1"/>
    </font>
    <font>
      <b/>
      <sz val="14"/>
      <color rgb="FFDD0806"/>
      <name val="Tahoma"/>
      <family val="2"/>
      <charset val="1"/>
    </font>
    <font>
      <b/>
      <sz val="14"/>
      <color rgb="FF000000"/>
      <name val="Tahoma"/>
      <family val="2"/>
      <charset val="1"/>
    </font>
    <font>
      <sz val="7"/>
      <color rgb="FF000000"/>
      <name val="Arial"/>
      <family val="2"/>
      <charset val="1"/>
    </font>
    <font>
      <b/>
      <sz val="11"/>
      <color rgb="FFFF6600"/>
      <name val="Tahoma"/>
      <family val="2"/>
      <charset val="1"/>
    </font>
    <font>
      <b/>
      <sz val="14"/>
      <color rgb="FFFF6600"/>
      <name val="Tahoma"/>
      <family val="2"/>
      <charset val="1"/>
    </font>
    <font>
      <b/>
      <sz val="10"/>
      <name val="Arial"/>
      <family val="2"/>
      <charset val="1"/>
    </font>
    <font>
      <sz val="14"/>
      <color theme="1"/>
      <name val="Tahoma"/>
      <family val="2"/>
      <charset val="1"/>
    </font>
    <font>
      <sz val="14"/>
      <color theme="1"/>
      <name val="Arial"/>
      <family val="2"/>
      <charset val="1"/>
    </font>
    <font>
      <b/>
      <sz val="14"/>
      <color theme="1"/>
      <name val="Arial"/>
      <family val="2"/>
      <charset val="1"/>
    </font>
    <font>
      <b/>
      <sz val="16"/>
      <color theme="1"/>
      <name val="Verdana"/>
      <family val="2"/>
      <charset val="1"/>
    </font>
    <font>
      <sz val="10"/>
      <color theme="1"/>
      <name val="Arial"/>
      <family val="2"/>
      <charset val="1"/>
    </font>
    <font>
      <b/>
      <sz val="10"/>
      <color theme="1"/>
      <name val="Arial"/>
      <family val="2"/>
      <charset val="1"/>
    </font>
    <font>
      <b/>
      <sz val="10"/>
      <color theme="1"/>
      <name val="Verdana"/>
      <family val="2"/>
      <charset val="1"/>
    </font>
    <font>
      <sz val="10"/>
      <color rgb="FFFF6600"/>
      <name val="Arial"/>
      <family val="2"/>
      <charset val="1"/>
    </font>
    <font>
      <b/>
      <sz val="10"/>
      <name val="Verdana"/>
      <family val="2"/>
      <charset val="1"/>
    </font>
    <font>
      <b/>
      <sz val="10"/>
      <color rgb="FFFF6600"/>
      <name val="Tahoma"/>
      <family val="2"/>
      <charset val="1"/>
    </font>
    <font>
      <b/>
      <sz val="10"/>
      <color theme="1"/>
      <name val="Tahoma"/>
      <family val="2"/>
      <charset val="1"/>
    </font>
    <font>
      <b/>
      <sz val="10"/>
      <color rgb="FF000000"/>
      <name val="Verdana"/>
      <family val="2"/>
      <charset val="1"/>
    </font>
    <font>
      <b/>
      <sz val="10"/>
      <color rgb="FF00B050"/>
      <name val="Tahoma"/>
      <family val="2"/>
      <charset val="1"/>
    </font>
    <font>
      <sz val="9"/>
      <name val="Tahoma"/>
      <family val="2"/>
      <charset val="1"/>
    </font>
    <font>
      <b/>
      <sz val="9"/>
      <name val="Tahoma"/>
      <family val="2"/>
      <charset val="1"/>
    </font>
    <font>
      <sz val="9"/>
      <color rgb="FF000000"/>
      <name val="Tahoma"/>
      <family val="2"/>
      <charset val="1"/>
    </font>
    <font>
      <sz val="9"/>
      <color rgb="FFFF0000"/>
      <name val="Tahoma"/>
      <family val="2"/>
      <charset val="1"/>
    </font>
    <font>
      <sz val="9"/>
      <color rgb="FF0070C0"/>
      <name val="Tahoma"/>
      <family val="2"/>
      <charset val="1"/>
    </font>
    <font>
      <sz val="8"/>
      <color rgb="FF000000"/>
      <name val="Tahoma"/>
      <family val="2"/>
      <charset val="1"/>
    </font>
    <font>
      <b/>
      <sz val="12"/>
      <color rgb="FF202122"/>
      <name val="Arial"/>
      <family val="2"/>
      <charset val="1"/>
    </font>
    <font>
      <u/>
      <sz val="10"/>
      <color theme="10"/>
      <name val="Arial"/>
      <family val="2"/>
      <charset val="1"/>
    </font>
    <font>
      <sz val="12"/>
      <color rgb="FF202122"/>
      <name val="Arial"/>
      <family val="2"/>
      <charset val="1"/>
    </font>
    <font>
      <sz val="12"/>
      <color rgb="FF233755"/>
      <name val="Arial"/>
      <family val="2"/>
      <charset val="1"/>
    </font>
  </fonts>
  <fills count="13">
    <fill>
      <patternFill patternType="none"/>
    </fill>
    <fill>
      <patternFill patternType="gray125"/>
    </fill>
    <fill>
      <patternFill patternType="solid">
        <fgColor rgb="FF92D050"/>
        <bgColor rgb="FF99CC00"/>
      </patternFill>
    </fill>
    <fill>
      <patternFill patternType="solid">
        <fgColor rgb="FFFFFFFF"/>
        <bgColor rgb="FFCCFFFF"/>
      </patternFill>
    </fill>
    <fill>
      <patternFill patternType="solid">
        <fgColor rgb="FFC0C0C0"/>
        <bgColor rgb="FFBFBFBF"/>
      </patternFill>
    </fill>
    <fill>
      <patternFill patternType="solid">
        <fgColor theme="6" tint="0.39979247413556324"/>
        <bgColor rgb="FFD7E4BD"/>
      </patternFill>
    </fill>
    <fill>
      <patternFill patternType="solid">
        <fgColor theme="0" tint="-0.249977111117893"/>
        <bgColor rgb="FFC0C0C0"/>
      </patternFill>
    </fill>
    <fill>
      <patternFill patternType="solid">
        <fgColor rgb="FFFFFF00"/>
        <bgColor rgb="FFFFFF00"/>
      </patternFill>
    </fill>
    <fill>
      <patternFill patternType="solid">
        <fgColor rgb="FFCCFFCC"/>
        <bgColor rgb="FFCCFFFF"/>
      </patternFill>
    </fill>
    <fill>
      <patternFill patternType="solid">
        <fgColor rgb="FF99CC00"/>
        <bgColor rgb="FF92D050"/>
      </patternFill>
    </fill>
    <fill>
      <patternFill patternType="solid">
        <fgColor rgb="FFFFCC99"/>
        <bgColor rgb="FFD7E4BD"/>
      </patternFill>
    </fill>
    <fill>
      <patternFill patternType="solid">
        <fgColor theme="6" tint="0.59978026673177287"/>
        <bgColor rgb="FFD9D9D9"/>
      </patternFill>
    </fill>
    <fill>
      <patternFill patternType="solid">
        <fgColor theme="0" tint="-0.14999847407452621"/>
        <bgColor rgb="FFD7E4BD"/>
      </patternFill>
    </fill>
  </fills>
  <borders count="16">
    <border>
      <left/>
      <right/>
      <top/>
      <bottom/>
      <diagonal/>
    </border>
    <border>
      <left style="thin">
        <color auto="1"/>
      </left>
      <right style="thin">
        <color auto="1"/>
      </right>
      <top/>
      <bottom/>
      <diagonal/>
    </border>
    <border>
      <left/>
      <right/>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diagonal/>
    </border>
    <border>
      <left style="thin">
        <color auto="1"/>
      </left>
      <right/>
      <top/>
      <bottom style="thin">
        <color auto="1"/>
      </bottom>
      <diagonal/>
    </border>
  </borders>
  <cellStyleXfs count="4">
    <xf numFmtId="0" fontId="0" fillId="0" borderId="0"/>
    <xf numFmtId="0" fontId="55" fillId="0" borderId="0" applyBorder="0" applyProtection="0"/>
    <xf numFmtId="0" fontId="1" fillId="0" borderId="0"/>
    <xf numFmtId="0" fontId="2" fillId="0" borderId="0"/>
  </cellStyleXfs>
  <cellXfs count="449">
    <xf numFmtId="0" fontId="0" fillId="0" borderId="0" xfId="0"/>
    <xf numFmtId="0" fontId="4" fillId="4" borderId="0" xfId="0" applyFont="1" applyFill="1" applyProtection="1">
      <protection hidden="1"/>
    </xf>
    <xf numFmtId="0" fontId="6" fillId="5" borderId="15" xfId="0" applyFont="1" applyFill="1" applyBorder="1" applyProtection="1">
      <protection hidden="1"/>
    </xf>
    <xf numFmtId="0" fontId="6" fillId="4" borderId="7" xfId="0" applyFont="1" applyFill="1" applyBorder="1" applyProtection="1">
      <protection hidden="1"/>
    </xf>
    <xf numFmtId="0" fontId="5" fillId="4" borderId="0" xfId="0" applyFont="1" applyFill="1" applyProtection="1">
      <protection hidden="1"/>
    </xf>
    <xf numFmtId="0" fontId="5" fillId="3" borderId="0" xfId="0" applyFont="1" applyFill="1" applyProtection="1">
      <protection hidden="1"/>
    </xf>
    <xf numFmtId="0" fontId="0" fillId="0" borderId="0" xfId="0" applyProtection="1">
      <protection hidden="1"/>
    </xf>
    <xf numFmtId="0" fontId="0" fillId="0" borderId="0" xfId="0" applyAlignment="1" applyProtection="1">
      <alignment horizontal="left"/>
      <protection hidden="1"/>
    </xf>
    <xf numFmtId="2" fontId="3" fillId="0" borderId="1" xfId="0" applyNumberFormat="1" applyFont="1" applyBorder="1" applyAlignment="1" applyProtection="1">
      <alignment horizontal="left"/>
      <protection hidden="1"/>
    </xf>
    <xf numFmtId="2" fontId="4" fillId="0" borderId="1" xfId="0" applyNumberFormat="1" applyFont="1" applyBorder="1" applyAlignment="1" applyProtection="1">
      <alignment horizontal="left"/>
      <protection hidden="1"/>
    </xf>
    <xf numFmtId="2" fontId="4" fillId="0" borderId="0" xfId="0" applyNumberFormat="1" applyFont="1" applyAlignment="1" applyProtection="1">
      <alignment horizontal="center"/>
      <protection hidden="1"/>
    </xf>
    <xf numFmtId="2" fontId="5" fillId="0" borderId="1" xfId="0" applyNumberFormat="1" applyFont="1" applyBorder="1" applyAlignment="1" applyProtection="1">
      <alignment horizontal="center"/>
      <protection hidden="1"/>
    </xf>
    <xf numFmtId="2" fontId="5" fillId="0" borderId="1" xfId="0" applyNumberFormat="1" applyFont="1" applyBorder="1" applyAlignment="1" applyProtection="1">
      <alignment horizontal="left"/>
      <protection hidden="1"/>
    </xf>
    <xf numFmtId="2" fontId="6" fillId="2" borderId="1" xfId="0" applyNumberFormat="1" applyFont="1" applyFill="1" applyBorder="1" applyAlignment="1" applyProtection="1">
      <alignment horizontal="center"/>
      <protection hidden="1"/>
    </xf>
    <xf numFmtId="2" fontId="6" fillId="2" borderId="1" xfId="0" applyNumberFormat="1" applyFont="1" applyFill="1" applyBorder="1" applyAlignment="1" applyProtection="1">
      <alignment horizontal="left"/>
      <protection hidden="1"/>
    </xf>
    <xf numFmtId="2" fontId="4" fillId="0" borderId="1" xfId="0" applyNumberFormat="1" applyFont="1" applyBorder="1" applyAlignment="1" applyProtection="1">
      <alignment horizontal="center"/>
      <protection locked="0"/>
    </xf>
    <xf numFmtId="2" fontId="7" fillId="0" borderId="1" xfId="0" applyNumberFormat="1" applyFont="1" applyBorder="1" applyAlignment="1" applyProtection="1">
      <alignment horizontal="left"/>
      <protection hidden="1"/>
    </xf>
    <xf numFmtId="2" fontId="8" fillId="0" borderId="1" xfId="0" applyNumberFormat="1" applyFont="1" applyBorder="1" applyAlignment="1" applyProtection="1">
      <alignment horizontal="left"/>
      <protection hidden="1"/>
    </xf>
    <xf numFmtId="2" fontId="4" fillId="0" borderId="1" xfId="0" applyNumberFormat="1" applyFont="1" applyBorder="1" applyAlignment="1" applyProtection="1">
      <alignment horizontal="left"/>
      <protection locked="0"/>
    </xf>
    <xf numFmtId="2" fontId="4" fillId="0" borderId="1" xfId="2" applyNumberFormat="1" applyFont="1" applyBorder="1" applyAlignment="1" applyProtection="1">
      <alignment horizontal="left"/>
      <protection hidden="1"/>
    </xf>
    <xf numFmtId="0" fontId="0" fillId="0" borderId="0" xfId="0" applyProtection="1">
      <protection locked="0"/>
    </xf>
    <xf numFmtId="0" fontId="1" fillId="0" borderId="0" xfId="0" applyFont="1" applyAlignment="1" applyProtection="1">
      <alignment horizontal="left"/>
      <protection hidden="1"/>
    </xf>
    <xf numFmtId="2" fontId="5" fillId="2" borderId="1" xfId="2" applyNumberFormat="1" applyFont="1" applyFill="1" applyBorder="1" applyAlignment="1" applyProtection="1">
      <alignment horizontal="center"/>
      <protection hidden="1"/>
    </xf>
    <xf numFmtId="2" fontId="5" fillId="2" borderId="1" xfId="2" applyNumberFormat="1" applyFont="1" applyFill="1" applyBorder="1" applyAlignment="1" applyProtection="1">
      <alignment horizontal="left"/>
      <protection hidden="1"/>
    </xf>
    <xf numFmtId="2" fontId="4" fillId="0" borderId="1" xfId="2" applyNumberFormat="1" applyFont="1" applyBorder="1" applyAlignment="1" applyProtection="1">
      <alignment horizontal="center"/>
      <protection locked="0"/>
    </xf>
    <xf numFmtId="2" fontId="4" fillId="0" borderId="0" xfId="2" applyNumberFormat="1" applyFont="1" applyAlignment="1" applyProtection="1">
      <alignment horizontal="center"/>
      <protection locked="0"/>
    </xf>
    <xf numFmtId="0" fontId="1" fillId="0" borderId="0" xfId="2" applyProtection="1">
      <protection locked="0"/>
    </xf>
    <xf numFmtId="0" fontId="1" fillId="0" borderId="1" xfId="2" applyBorder="1" applyAlignment="1" applyProtection="1">
      <alignment horizontal="left"/>
      <protection hidden="1"/>
    </xf>
    <xf numFmtId="0" fontId="1" fillId="0" borderId="2" xfId="2" applyBorder="1" applyProtection="1">
      <protection locked="0"/>
    </xf>
    <xf numFmtId="2" fontId="4" fillId="0" borderId="3" xfId="2" applyNumberFormat="1" applyFont="1" applyBorder="1" applyAlignment="1" applyProtection="1">
      <alignment horizontal="left"/>
      <protection hidden="1"/>
    </xf>
    <xf numFmtId="0" fontId="1" fillId="0" borderId="3" xfId="2" applyBorder="1" applyAlignment="1" applyProtection="1">
      <alignment horizontal="left"/>
      <protection hidden="1"/>
    </xf>
    <xf numFmtId="0" fontId="4" fillId="0" borderId="0" xfId="0" applyFont="1" applyProtection="1">
      <protection hidden="1"/>
    </xf>
    <xf numFmtId="0" fontId="4" fillId="3" borderId="0" xfId="0" applyFont="1" applyFill="1" applyProtection="1">
      <protection hidden="1"/>
    </xf>
    <xf numFmtId="0" fontId="10" fillId="2" borderId="2" xfId="3" applyFont="1" applyFill="1" applyBorder="1" applyProtection="1">
      <protection hidden="1"/>
    </xf>
    <xf numFmtId="0" fontId="4" fillId="2" borderId="4" xfId="0" applyFont="1" applyFill="1" applyBorder="1" applyProtection="1">
      <protection hidden="1"/>
    </xf>
    <xf numFmtId="0" fontId="4" fillId="2" borderId="2" xfId="0" applyFont="1" applyFill="1" applyBorder="1" applyProtection="1">
      <protection hidden="1"/>
    </xf>
    <xf numFmtId="0" fontId="4" fillId="2" borderId="0" xfId="0" applyFont="1" applyFill="1" applyProtection="1">
      <protection hidden="1"/>
    </xf>
    <xf numFmtId="0" fontId="5" fillId="4" borderId="5" xfId="0" applyFont="1" applyFill="1" applyBorder="1" applyProtection="1">
      <protection hidden="1"/>
    </xf>
    <xf numFmtId="0" fontId="4" fillId="4" borderId="0" xfId="0" applyFont="1" applyFill="1" applyProtection="1">
      <protection hidden="1"/>
    </xf>
    <xf numFmtId="20" fontId="5" fillId="3" borderId="0" xfId="0" applyNumberFormat="1" applyFont="1" applyFill="1" applyAlignment="1" applyProtection="1">
      <alignment horizontal="left"/>
      <protection locked="0"/>
    </xf>
    <xf numFmtId="20" fontId="5" fillId="3" borderId="3" xfId="0" applyNumberFormat="1" applyFont="1" applyFill="1" applyBorder="1" applyAlignment="1" applyProtection="1">
      <alignment horizontal="center"/>
      <protection hidden="1"/>
    </xf>
    <xf numFmtId="0" fontId="5" fillId="4" borderId="0" xfId="0" applyFont="1" applyFill="1" applyProtection="1">
      <protection hidden="1"/>
    </xf>
    <xf numFmtId="0" fontId="5" fillId="4" borderId="0" xfId="0" applyFont="1" applyFill="1" applyAlignment="1" applyProtection="1">
      <alignment horizontal="right"/>
      <protection hidden="1"/>
    </xf>
    <xf numFmtId="0" fontId="5" fillId="3" borderId="6" xfId="0" applyFont="1" applyFill="1" applyBorder="1" applyAlignment="1" applyProtection="1">
      <alignment horizontal="center"/>
      <protection locked="0"/>
    </xf>
    <xf numFmtId="0" fontId="4" fillId="4" borderId="0" xfId="0" applyFont="1" applyFill="1" applyProtection="1">
      <protection locked="0"/>
    </xf>
    <xf numFmtId="0" fontId="5" fillId="4" borderId="0" xfId="0" applyFont="1" applyFill="1" applyAlignment="1" applyProtection="1">
      <alignment horizontal="center"/>
      <protection hidden="1"/>
    </xf>
    <xf numFmtId="0" fontId="3" fillId="3" borderId="3" xfId="0" applyFont="1" applyFill="1" applyBorder="1" applyAlignment="1" applyProtection="1">
      <alignment horizontal="center"/>
      <protection locked="0"/>
    </xf>
    <xf numFmtId="0" fontId="4" fillId="4" borderId="0" xfId="0" applyFont="1" applyFill="1" applyAlignment="1" applyProtection="1">
      <alignment horizontal="center"/>
      <protection hidden="1"/>
    </xf>
    <xf numFmtId="0" fontId="3" fillId="3" borderId="6" xfId="0" applyFont="1" applyFill="1" applyBorder="1" applyAlignment="1" applyProtection="1">
      <alignment horizontal="center"/>
      <protection locked="0"/>
    </xf>
    <xf numFmtId="164" fontId="5" fillId="4" borderId="0" xfId="0" applyNumberFormat="1" applyFont="1" applyFill="1" applyAlignment="1" applyProtection="1">
      <alignment horizontal="left"/>
      <protection hidden="1"/>
    </xf>
    <xf numFmtId="1" fontId="3" fillId="4" borderId="6" xfId="0" applyNumberFormat="1" applyFont="1" applyFill="1" applyBorder="1" applyAlignment="1" applyProtection="1">
      <alignment horizontal="center"/>
      <protection locked="0"/>
    </xf>
    <xf numFmtId="0" fontId="5" fillId="2" borderId="7" xfId="0" applyFont="1" applyFill="1" applyBorder="1" applyAlignment="1" applyProtection="1">
      <alignment horizontal="left"/>
      <protection hidden="1"/>
    </xf>
    <xf numFmtId="0" fontId="5" fillId="2" borderId="8" xfId="0" applyFont="1" applyFill="1" applyBorder="1" applyAlignment="1" applyProtection="1">
      <alignment horizontal="left"/>
      <protection hidden="1"/>
    </xf>
    <xf numFmtId="0" fontId="5" fillId="2" borderId="4" xfId="0" applyFont="1" applyFill="1" applyBorder="1" applyAlignment="1" applyProtection="1">
      <alignment horizontal="left"/>
      <protection hidden="1"/>
    </xf>
    <xf numFmtId="0" fontId="5" fillId="2" borderId="4" xfId="0" applyFont="1" applyFill="1" applyBorder="1" applyAlignment="1" applyProtection="1">
      <alignment horizontal="center"/>
      <protection hidden="1"/>
    </xf>
    <xf numFmtId="0" fontId="4" fillId="2" borderId="4" xfId="0" applyFont="1" applyFill="1" applyBorder="1" applyAlignment="1" applyProtection="1">
      <alignment horizontal="left"/>
      <protection hidden="1"/>
    </xf>
    <xf numFmtId="0" fontId="4" fillId="2" borderId="8" xfId="0" applyFont="1" applyFill="1" applyBorder="1" applyProtection="1">
      <protection hidden="1"/>
    </xf>
    <xf numFmtId="0" fontId="5" fillId="4" borderId="9" xfId="0" applyFont="1" applyFill="1" applyBorder="1" applyAlignment="1" applyProtection="1">
      <alignment horizontal="left"/>
      <protection hidden="1"/>
    </xf>
    <xf numFmtId="0" fontId="5" fillId="4" borderId="9" xfId="0" applyFont="1" applyFill="1" applyBorder="1" applyAlignment="1" applyProtection="1">
      <alignment horizontal="center"/>
      <protection hidden="1"/>
    </xf>
    <xf numFmtId="0" fontId="6" fillId="2" borderId="9" xfId="0" applyFont="1" applyFill="1" applyBorder="1" applyAlignment="1" applyProtection="1">
      <alignment horizontal="center"/>
      <protection hidden="1"/>
    </xf>
    <xf numFmtId="0" fontId="6" fillId="2" borderId="9" xfId="0" applyFont="1" applyFill="1" applyBorder="1" applyAlignment="1" applyProtection="1">
      <alignment horizontal="center" vertical="center" wrapText="1"/>
      <protection hidden="1"/>
    </xf>
    <xf numFmtId="0" fontId="6" fillId="2" borderId="1" xfId="0" applyFont="1" applyFill="1" applyBorder="1" applyAlignment="1" applyProtection="1">
      <alignment horizontal="center"/>
      <protection hidden="1"/>
    </xf>
    <xf numFmtId="0" fontId="6" fillId="2" borderId="10" xfId="0" applyFont="1" applyFill="1" applyBorder="1" applyAlignment="1" applyProtection="1">
      <alignment horizontal="center"/>
      <protection hidden="1"/>
    </xf>
    <xf numFmtId="0" fontId="5" fillId="4" borderId="3" xfId="0" applyFont="1" applyFill="1" applyBorder="1" applyAlignment="1" applyProtection="1">
      <alignment horizontal="left"/>
      <protection hidden="1"/>
    </xf>
    <xf numFmtId="0" fontId="5" fillId="4" borderId="3" xfId="0" applyFont="1" applyFill="1" applyBorder="1" applyAlignment="1" applyProtection="1">
      <alignment horizontal="center"/>
      <protection hidden="1"/>
    </xf>
    <xf numFmtId="0" fontId="6" fillId="2" borderId="3" xfId="0" applyFont="1" applyFill="1" applyBorder="1" applyAlignment="1" applyProtection="1">
      <alignment horizontal="center"/>
      <protection hidden="1"/>
    </xf>
    <xf numFmtId="0" fontId="5" fillId="3" borderId="0" xfId="0" applyFont="1" applyFill="1" applyProtection="1">
      <protection hidden="1"/>
    </xf>
    <xf numFmtId="0" fontId="5" fillId="0" borderId="0" xfId="0" applyFont="1" applyProtection="1">
      <protection hidden="1"/>
    </xf>
    <xf numFmtId="0" fontId="5" fillId="4" borderId="1" xfId="0" applyFont="1" applyFill="1" applyBorder="1" applyAlignment="1" applyProtection="1">
      <alignment horizontal="left"/>
      <protection hidden="1"/>
    </xf>
    <xf numFmtId="0" fontId="5" fillId="4" borderId="1" xfId="0" applyFont="1" applyFill="1" applyBorder="1" applyAlignment="1" applyProtection="1">
      <alignment horizontal="center"/>
      <protection hidden="1"/>
    </xf>
    <xf numFmtId="0" fontId="5" fillId="4" borderId="5" xfId="0" applyFont="1" applyFill="1" applyBorder="1" applyAlignment="1" applyProtection="1">
      <alignment horizontal="center"/>
      <protection hidden="1"/>
    </xf>
    <xf numFmtId="0" fontId="5" fillId="4" borderId="10" xfId="0" applyFont="1" applyFill="1" applyBorder="1" applyAlignment="1" applyProtection="1">
      <alignment horizontal="center"/>
      <protection hidden="1"/>
    </xf>
    <xf numFmtId="165" fontId="5" fillId="2" borderId="10" xfId="0" applyNumberFormat="1" applyFont="1" applyFill="1" applyBorder="1" applyProtection="1">
      <protection hidden="1"/>
    </xf>
    <xf numFmtId="0" fontId="8" fillId="4" borderId="1" xfId="0" applyFont="1" applyFill="1" applyBorder="1" applyAlignment="1" applyProtection="1">
      <alignment horizontal="left"/>
      <protection hidden="1"/>
    </xf>
    <xf numFmtId="0" fontId="4" fillId="4" borderId="1" xfId="0" applyFont="1" applyFill="1" applyBorder="1" applyAlignment="1" applyProtection="1">
      <alignment horizontal="center"/>
      <protection hidden="1"/>
    </xf>
    <xf numFmtId="20" fontId="4" fillId="0" borderId="6" xfId="0" applyNumberFormat="1" applyFont="1" applyBorder="1" applyAlignment="1" applyProtection="1">
      <alignment horizontal="center"/>
      <protection locked="0"/>
    </xf>
    <xf numFmtId="0" fontId="4" fillId="0" borderId="6" xfId="0" applyFont="1" applyBorder="1" applyAlignment="1" applyProtection="1">
      <alignment horizontal="center"/>
      <protection locked="0"/>
    </xf>
    <xf numFmtId="0" fontId="8" fillId="0" borderId="6" xfId="0" applyFont="1" applyBorder="1" applyAlignment="1" applyProtection="1">
      <alignment horizontal="center"/>
      <protection locked="0"/>
    </xf>
    <xf numFmtId="165" fontId="5" fillId="4" borderId="11" xfId="0" applyNumberFormat="1" applyFont="1" applyFill="1" applyBorder="1" applyProtection="1">
      <protection hidden="1"/>
    </xf>
    <xf numFmtId="166" fontId="4" fillId="0" borderId="6" xfId="0" applyNumberFormat="1" applyFont="1" applyBorder="1" applyProtection="1">
      <protection locked="0"/>
    </xf>
    <xf numFmtId="167" fontId="5" fillId="4" borderId="8" xfId="0" applyNumberFormat="1" applyFont="1" applyFill="1" applyBorder="1" applyProtection="1">
      <protection hidden="1"/>
    </xf>
    <xf numFmtId="165" fontId="5" fillId="4" borderId="6" xfId="0" applyNumberFormat="1" applyFont="1" applyFill="1" applyBorder="1" applyProtection="1">
      <protection hidden="1"/>
    </xf>
    <xf numFmtId="0" fontId="5" fillId="5" borderId="10" xfId="0" applyFont="1" applyFill="1" applyBorder="1" applyProtection="1">
      <protection hidden="1"/>
    </xf>
    <xf numFmtId="165" fontId="5" fillId="4" borderId="9" xfId="0" applyNumberFormat="1" applyFont="1" applyFill="1" applyBorder="1" applyProtection="1">
      <protection hidden="1"/>
    </xf>
    <xf numFmtId="167" fontId="5" fillId="4" borderId="6" xfId="0" applyNumberFormat="1" applyFont="1" applyFill="1" applyBorder="1" applyProtection="1">
      <protection hidden="1"/>
    </xf>
    <xf numFmtId="0" fontId="8" fillId="4" borderId="3" xfId="0" applyFont="1" applyFill="1" applyBorder="1" applyAlignment="1" applyProtection="1">
      <alignment horizontal="left"/>
      <protection hidden="1"/>
    </xf>
    <xf numFmtId="0" fontId="4" fillId="4" borderId="3" xfId="0" applyFont="1" applyFill="1" applyBorder="1" applyAlignment="1" applyProtection="1">
      <alignment horizontal="center"/>
      <protection hidden="1"/>
    </xf>
    <xf numFmtId="0" fontId="5" fillId="5" borderId="3" xfId="0" applyFont="1" applyFill="1" applyBorder="1" applyProtection="1">
      <protection hidden="1"/>
    </xf>
    <xf numFmtId="0" fontId="3" fillId="4" borderId="1" xfId="0" applyFont="1" applyFill="1" applyBorder="1" applyAlignment="1" applyProtection="1">
      <alignment horizontal="left"/>
      <protection hidden="1"/>
    </xf>
    <xf numFmtId="20" fontId="4" fillId="4" borderId="1" xfId="0" applyNumberFormat="1" applyFont="1" applyFill="1" applyBorder="1" applyAlignment="1" applyProtection="1">
      <alignment horizontal="center"/>
      <protection hidden="1"/>
    </xf>
    <xf numFmtId="0" fontId="4" fillId="4" borderId="5" xfId="0" applyFont="1" applyFill="1" applyBorder="1" applyAlignment="1" applyProtection="1">
      <alignment horizontal="center"/>
      <protection hidden="1"/>
    </xf>
    <xf numFmtId="165" fontId="5" fillId="4" borderId="1" xfId="0" applyNumberFormat="1" applyFont="1" applyFill="1" applyBorder="1" applyProtection="1">
      <protection hidden="1"/>
    </xf>
    <xf numFmtId="166" fontId="4" fillId="4" borderId="1" xfId="0" applyNumberFormat="1" applyFont="1" applyFill="1" applyBorder="1" applyProtection="1">
      <protection hidden="1"/>
    </xf>
    <xf numFmtId="167" fontId="5" fillId="4" borderId="3" xfId="0" applyNumberFormat="1" applyFont="1" applyFill="1" applyBorder="1" applyProtection="1">
      <protection hidden="1"/>
    </xf>
    <xf numFmtId="165" fontId="5" fillId="4" borderId="3" xfId="0" applyNumberFormat="1" applyFont="1" applyFill="1" applyBorder="1" applyProtection="1">
      <protection hidden="1"/>
    </xf>
    <xf numFmtId="165" fontId="5" fillId="5" borderId="10" xfId="0" applyNumberFormat="1" applyFont="1" applyFill="1" applyBorder="1" applyProtection="1">
      <protection hidden="1"/>
    </xf>
    <xf numFmtId="0" fontId="6" fillId="6" borderId="7" xfId="0" applyFont="1" applyFill="1" applyBorder="1" applyProtection="1">
      <protection hidden="1"/>
    </xf>
    <xf numFmtId="165" fontId="4" fillId="3" borderId="6" xfId="0" applyNumberFormat="1" applyFont="1" applyFill="1" applyBorder="1" applyAlignment="1" applyProtection="1">
      <alignment horizontal="center"/>
      <protection locked="0"/>
    </xf>
    <xf numFmtId="165" fontId="5" fillId="4" borderId="6" xfId="0" applyNumberFormat="1" applyFont="1" applyFill="1" applyBorder="1" applyAlignment="1" applyProtection="1">
      <alignment horizontal="right"/>
      <protection hidden="1"/>
    </xf>
    <xf numFmtId="166" fontId="4" fillId="0" borderId="6" xfId="0" applyNumberFormat="1" applyFont="1" applyBorder="1" applyAlignment="1" applyProtection="1">
      <alignment horizontal="right"/>
      <protection locked="0"/>
    </xf>
    <xf numFmtId="167" fontId="5" fillId="4" borderId="6" xfId="0" applyNumberFormat="1" applyFont="1" applyFill="1" applyBorder="1" applyAlignment="1" applyProtection="1">
      <alignment horizontal="right"/>
      <protection hidden="1"/>
    </xf>
    <xf numFmtId="0" fontId="11" fillId="6" borderId="6" xfId="0" applyFont="1" applyFill="1" applyBorder="1" applyProtection="1">
      <protection hidden="1"/>
    </xf>
    <xf numFmtId="0" fontId="3" fillId="4" borderId="12" xfId="0" applyFont="1" applyFill="1" applyBorder="1" applyAlignment="1" applyProtection="1">
      <alignment horizontal="left"/>
      <protection hidden="1"/>
    </xf>
    <xf numFmtId="0" fontId="4" fillId="4" borderId="10" xfId="0" applyFont="1" applyFill="1" applyBorder="1" applyAlignment="1" applyProtection="1">
      <alignment horizontal="center"/>
      <protection hidden="1"/>
    </xf>
    <xf numFmtId="2" fontId="4" fillId="0" borderId="6" xfId="0" applyNumberFormat="1" applyFont="1" applyBorder="1" applyAlignment="1" applyProtection="1">
      <alignment horizontal="center"/>
      <protection locked="0"/>
    </xf>
    <xf numFmtId="165" fontId="4" fillId="0" borderId="6" xfId="0" applyNumberFormat="1" applyFont="1" applyBorder="1" applyAlignment="1" applyProtection="1">
      <alignment horizontal="center"/>
      <protection locked="0"/>
    </xf>
    <xf numFmtId="0" fontId="4" fillId="3" borderId="6" xfId="0" applyFont="1" applyFill="1" applyBorder="1" applyAlignment="1" applyProtection="1">
      <alignment horizontal="center"/>
      <protection locked="0"/>
    </xf>
    <xf numFmtId="166" fontId="4" fillId="3" borderId="6" xfId="0" applyNumberFormat="1" applyFont="1" applyFill="1" applyBorder="1" applyProtection="1">
      <protection locked="0"/>
    </xf>
    <xf numFmtId="0" fontId="4" fillId="7" borderId="0" xfId="0" applyFont="1" applyFill="1" applyAlignment="1" applyProtection="1">
      <alignment horizontal="center"/>
      <protection hidden="1"/>
    </xf>
    <xf numFmtId="20" fontId="4" fillId="4" borderId="10" xfId="0" applyNumberFormat="1" applyFont="1" applyFill="1" applyBorder="1" applyAlignment="1" applyProtection="1">
      <alignment horizontal="center"/>
      <protection hidden="1"/>
    </xf>
    <xf numFmtId="165" fontId="5" fillId="4" borderId="5" xfId="0" applyNumberFormat="1" applyFont="1" applyFill="1" applyBorder="1" applyProtection="1">
      <protection hidden="1"/>
    </xf>
    <xf numFmtId="167" fontId="5" fillId="4" borderId="13" xfId="0" applyNumberFormat="1" applyFont="1" applyFill="1" applyBorder="1" applyProtection="1">
      <protection hidden="1"/>
    </xf>
    <xf numFmtId="0" fontId="4" fillId="8" borderId="0" xfId="0" applyFont="1" applyFill="1" applyAlignment="1" applyProtection="1">
      <alignment horizontal="center"/>
      <protection hidden="1"/>
    </xf>
    <xf numFmtId="165" fontId="5" fillId="4" borderId="7" xfId="0" applyNumberFormat="1" applyFont="1" applyFill="1" applyBorder="1" applyProtection="1">
      <protection hidden="1"/>
    </xf>
    <xf numFmtId="0" fontId="4" fillId="0" borderId="0" xfId="0" applyFont="1" applyAlignment="1" applyProtection="1">
      <alignment horizontal="center"/>
      <protection hidden="1"/>
    </xf>
    <xf numFmtId="0" fontId="5" fillId="4" borderId="11" xfId="0" applyFont="1" applyFill="1" applyBorder="1" applyAlignment="1" applyProtection="1">
      <alignment horizontal="left"/>
      <protection hidden="1"/>
    </xf>
    <xf numFmtId="0" fontId="4" fillId="4" borderId="14" xfId="0" applyFont="1" applyFill="1" applyBorder="1" applyProtection="1">
      <protection hidden="1"/>
    </xf>
    <xf numFmtId="0" fontId="4" fillId="2" borderId="6" xfId="0" applyFont="1" applyFill="1" applyBorder="1" applyProtection="1">
      <protection hidden="1"/>
    </xf>
    <xf numFmtId="165" fontId="5" fillId="2" borderId="6" xfId="0" applyNumberFormat="1" applyFont="1" applyFill="1" applyBorder="1" applyProtection="1">
      <protection hidden="1"/>
    </xf>
    <xf numFmtId="167" fontId="5" fillId="2" borderId="6" xfId="0" applyNumberFormat="1" applyFont="1" applyFill="1" applyBorder="1" applyProtection="1">
      <protection hidden="1"/>
    </xf>
    <xf numFmtId="165" fontId="5" fillId="2" borderId="13" xfId="0" applyNumberFormat="1" applyFont="1" applyFill="1" applyBorder="1" applyProtection="1">
      <protection hidden="1"/>
    </xf>
    <xf numFmtId="0" fontId="5" fillId="4" borderId="5" xfId="0" applyFont="1" applyFill="1" applyBorder="1" applyAlignment="1" applyProtection="1">
      <alignment horizontal="left"/>
      <protection hidden="1"/>
    </xf>
    <xf numFmtId="0" fontId="12" fillId="4" borderId="0" xfId="0" applyFont="1" applyFill="1" applyProtection="1">
      <protection hidden="1"/>
    </xf>
    <xf numFmtId="165" fontId="13" fillId="4" borderId="0" xfId="0" applyNumberFormat="1" applyFont="1" applyFill="1" applyProtection="1">
      <protection hidden="1"/>
    </xf>
    <xf numFmtId="0" fontId="4" fillId="4" borderId="10" xfId="0" applyFont="1" applyFill="1" applyBorder="1" applyProtection="1">
      <protection hidden="1"/>
    </xf>
    <xf numFmtId="0" fontId="5" fillId="4" borderId="15" xfId="0" applyFont="1" applyFill="1" applyBorder="1" applyProtection="1">
      <protection hidden="1"/>
    </xf>
    <xf numFmtId="0" fontId="4" fillId="4" borderId="2" xfId="0" applyFont="1" applyFill="1" applyBorder="1" applyProtection="1">
      <protection hidden="1"/>
    </xf>
    <xf numFmtId="0" fontId="14" fillId="4" borderId="2" xfId="0" applyFont="1" applyFill="1" applyBorder="1" applyProtection="1">
      <protection hidden="1"/>
    </xf>
    <xf numFmtId="0" fontId="14" fillId="4" borderId="13" xfId="0" applyFont="1" applyFill="1" applyBorder="1" applyProtection="1">
      <protection hidden="1"/>
    </xf>
    <xf numFmtId="0" fontId="14" fillId="4" borderId="0" xfId="0" applyFont="1" applyFill="1" applyProtection="1">
      <protection hidden="1"/>
    </xf>
    <xf numFmtId="0" fontId="14" fillId="3" borderId="0" xfId="0" applyFont="1" applyFill="1" applyProtection="1">
      <protection hidden="1"/>
    </xf>
    <xf numFmtId="0" fontId="14" fillId="0" borderId="0" xfId="0" applyFont="1" applyProtection="1">
      <protection hidden="1"/>
    </xf>
    <xf numFmtId="0" fontId="4" fillId="3" borderId="0" xfId="0" applyFont="1" applyFill="1" applyAlignment="1" applyProtection="1">
      <alignment horizontal="left"/>
      <protection hidden="1"/>
    </xf>
    <xf numFmtId="0" fontId="0" fillId="3" borderId="0" xfId="0" applyFill="1" applyProtection="1">
      <protection hidden="1"/>
    </xf>
    <xf numFmtId="0" fontId="11" fillId="0" borderId="0" xfId="3" applyFont="1" applyProtection="1">
      <protection hidden="1"/>
    </xf>
    <xf numFmtId="0" fontId="11" fillId="0" borderId="0" xfId="3" applyFont="1" applyAlignment="1" applyProtection="1">
      <alignment horizontal="center"/>
      <protection hidden="1"/>
    </xf>
    <xf numFmtId="0" fontId="11" fillId="9" borderId="0" xfId="3" applyFont="1" applyFill="1" applyProtection="1">
      <protection hidden="1"/>
    </xf>
    <xf numFmtId="0" fontId="11" fillId="10" borderId="0" xfId="3" applyFont="1" applyFill="1" applyAlignment="1" applyProtection="1">
      <alignment horizontal="center"/>
      <protection hidden="1"/>
    </xf>
    <xf numFmtId="0" fontId="11" fillId="3" borderId="0" xfId="3" applyFont="1" applyFill="1" applyProtection="1">
      <protection hidden="1"/>
    </xf>
    <xf numFmtId="2" fontId="10" fillId="2" borderId="0" xfId="0" applyNumberFormat="1" applyFont="1" applyFill="1" applyAlignment="1" applyProtection="1">
      <alignment horizontal="left"/>
      <protection hidden="1"/>
    </xf>
    <xf numFmtId="0" fontId="15" fillId="2" borderId="0" xfId="3" applyFont="1" applyFill="1" applyProtection="1">
      <protection hidden="1"/>
    </xf>
    <xf numFmtId="0" fontId="16" fillId="4" borderId="0" xfId="3" applyFont="1" applyFill="1" applyProtection="1">
      <protection hidden="1"/>
    </xf>
    <xf numFmtId="0" fontId="11" fillId="4" borderId="0" xfId="3" applyFont="1" applyFill="1" applyProtection="1">
      <protection hidden="1"/>
    </xf>
    <xf numFmtId="0" fontId="7" fillId="4" borderId="0" xfId="3" applyFont="1" applyFill="1" applyProtection="1">
      <protection hidden="1"/>
    </xf>
    <xf numFmtId="0" fontId="6" fillId="2" borderId="9" xfId="3" applyFont="1" applyFill="1" applyBorder="1" applyAlignment="1" applyProtection="1">
      <alignment horizontal="center"/>
      <protection hidden="1"/>
    </xf>
    <xf numFmtId="0" fontId="6" fillId="2" borderId="1" xfId="3" applyFont="1" applyFill="1" applyBorder="1" applyAlignment="1" applyProtection="1">
      <alignment horizontal="center"/>
      <protection hidden="1"/>
    </xf>
    <xf numFmtId="0" fontId="4" fillId="4" borderId="0" xfId="3" applyFont="1" applyFill="1" applyProtection="1">
      <protection hidden="1"/>
    </xf>
    <xf numFmtId="0" fontId="6" fillId="2" borderId="11" xfId="3" applyFont="1" applyFill="1" applyBorder="1" applyAlignment="1" applyProtection="1">
      <alignment horizontal="center"/>
      <protection hidden="1"/>
    </xf>
    <xf numFmtId="0" fontId="6" fillId="2" borderId="14" xfId="3" applyFont="1" applyFill="1" applyBorder="1" applyAlignment="1" applyProtection="1">
      <alignment horizontal="center"/>
      <protection hidden="1"/>
    </xf>
    <xf numFmtId="0" fontId="6" fillId="2" borderId="12" xfId="3" applyFont="1" applyFill="1" applyBorder="1" applyAlignment="1" applyProtection="1">
      <alignment horizontal="center"/>
      <protection hidden="1"/>
    </xf>
    <xf numFmtId="0" fontId="17" fillId="4" borderId="0" xfId="3" applyFont="1" applyFill="1" applyProtection="1">
      <protection hidden="1"/>
    </xf>
    <xf numFmtId="0" fontId="17" fillId="3" borderId="0" xfId="3" applyFont="1" applyFill="1" applyProtection="1">
      <protection hidden="1"/>
    </xf>
    <xf numFmtId="0" fontId="17" fillId="0" borderId="0" xfId="3" applyFont="1" applyProtection="1">
      <protection hidden="1"/>
    </xf>
    <xf numFmtId="0" fontId="5" fillId="4" borderId="2" xfId="3" applyFont="1" applyFill="1" applyBorder="1" applyProtection="1">
      <protection hidden="1"/>
    </xf>
    <xf numFmtId="0" fontId="5" fillId="4" borderId="13" xfId="3" applyFont="1" applyFill="1" applyBorder="1" applyProtection="1">
      <protection hidden="1"/>
    </xf>
    <xf numFmtId="0" fontId="6" fillId="2" borderId="3" xfId="3" applyFont="1" applyFill="1" applyBorder="1" applyAlignment="1" applyProtection="1">
      <alignment horizontal="center" wrapText="1"/>
      <protection hidden="1"/>
    </xf>
    <xf numFmtId="0" fontId="4" fillId="4" borderId="3" xfId="3" applyFont="1" applyFill="1" applyBorder="1" applyProtection="1">
      <protection hidden="1"/>
    </xf>
    <xf numFmtId="0" fontId="6" fillId="2" borderId="3" xfId="3" applyFont="1" applyFill="1" applyBorder="1" applyAlignment="1" applyProtection="1">
      <alignment horizontal="center"/>
      <protection hidden="1"/>
    </xf>
    <xf numFmtId="0" fontId="6" fillId="2" borderId="15" xfId="3" applyFont="1" applyFill="1" applyBorder="1" applyAlignment="1" applyProtection="1">
      <alignment horizontal="center"/>
      <protection hidden="1"/>
    </xf>
    <xf numFmtId="0" fontId="6" fillId="2" borderId="2" xfId="3" applyFont="1" applyFill="1" applyBorder="1" applyAlignment="1" applyProtection="1">
      <alignment horizontal="center"/>
      <protection hidden="1"/>
    </xf>
    <xf numFmtId="0" fontId="6" fillId="2" borderId="13" xfId="3" applyFont="1" applyFill="1" applyBorder="1" applyAlignment="1" applyProtection="1">
      <alignment horizontal="center"/>
      <protection hidden="1"/>
    </xf>
    <xf numFmtId="0" fontId="4" fillId="4" borderId="5" xfId="3" applyFont="1" applyFill="1" applyBorder="1" applyProtection="1">
      <protection hidden="1"/>
    </xf>
    <xf numFmtId="0" fontId="4" fillId="4" borderId="1" xfId="3" applyFont="1" applyFill="1" applyBorder="1" applyAlignment="1" applyProtection="1">
      <alignment horizontal="center"/>
      <protection hidden="1"/>
    </xf>
    <xf numFmtId="0" fontId="4" fillId="4" borderId="9" xfId="3" applyFont="1" applyFill="1" applyBorder="1" applyProtection="1">
      <protection hidden="1"/>
    </xf>
    <xf numFmtId="0" fontId="4" fillId="4" borderId="14" xfId="3" applyFont="1" applyFill="1" applyBorder="1" applyProtection="1">
      <protection hidden="1"/>
    </xf>
    <xf numFmtId="0" fontId="4" fillId="4" borderId="0" xfId="3" applyFont="1" applyFill="1" applyAlignment="1" applyProtection="1">
      <alignment horizontal="center"/>
      <protection hidden="1"/>
    </xf>
    <xf numFmtId="0" fontId="5" fillId="4" borderId="0" xfId="3" applyFont="1" applyFill="1" applyProtection="1">
      <protection hidden="1"/>
    </xf>
    <xf numFmtId="165" fontId="18" fillId="5" borderId="1" xfId="3" applyNumberFormat="1" applyFont="1" applyFill="1" applyBorder="1" applyAlignment="1" applyProtection="1">
      <alignment horizontal="center"/>
      <protection hidden="1"/>
    </xf>
    <xf numFmtId="0" fontId="4" fillId="4" borderId="0" xfId="3" applyFont="1" applyFill="1" applyAlignment="1" applyProtection="1">
      <alignment horizontal="right"/>
      <protection hidden="1"/>
    </xf>
    <xf numFmtId="0" fontId="8" fillId="3" borderId="5" xfId="3" applyFont="1" applyFill="1" applyBorder="1" applyAlignment="1" applyProtection="1">
      <alignment horizontal="center"/>
      <protection locked="0"/>
    </xf>
    <xf numFmtId="0" fontId="4" fillId="6" borderId="1" xfId="3" applyFont="1" applyFill="1" applyBorder="1" applyAlignment="1" applyProtection="1">
      <alignment horizontal="center"/>
      <protection hidden="1"/>
    </xf>
    <xf numFmtId="0" fontId="4" fillId="3" borderId="1" xfId="3" applyFont="1" applyFill="1" applyBorder="1" applyProtection="1">
      <protection locked="0"/>
    </xf>
    <xf numFmtId="166" fontId="8" fillId="4" borderId="0" xfId="3" applyNumberFormat="1" applyFont="1" applyFill="1" applyProtection="1">
      <protection hidden="1"/>
    </xf>
    <xf numFmtId="2" fontId="4" fillId="4" borderId="0" xfId="3" applyNumberFormat="1" applyFont="1" applyFill="1" applyProtection="1">
      <protection hidden="1"/>
    </xf>
    <xf numFmtId="1" fontId="4" fillId="4" borderId="0" xfId="3" applyNumberFormat="1" applyFont="1" applyFill="1" applyProtection="1">
      <protection hidden="1"/>
    </xf>
    <xf numFmtId="165" fontId="4" fillId="4" borderId="0" xfId="3" applyNumberFormat="1" applyFont="1" applyFill="1" applyProtection="1">
      <protection hidden="1"/>
    </xf>
    <xf numFmtId="165" fontId="5" fillId="4" borderId="0" xfId="3" applyNumberFormat="1" applyFont="1" applyFill="1" applyProtection="1">
      <protection hidden="1"/>
    </xf>
    <xf numFmtId="0" fontId="4" fillId="3" borderId="5" xfId="3" applyFont="1" applyFill="1" applyBorder="1" applyAlignment="1" applyProtection="1">
      <alignment horizontal="center"/>
      <protection locked="0"/>
    </xf>
    <xf numFmtId="0" fontId="4" fillId="3" borderId="1" xfId="3" applyFont="1" applyFill="1" applyBorder="1" applyAlignment="1" applyProtection="1">
      <alignment horizontal="center"/>
      <protection locked="0"/>
    </xf>
    <xf numFmtId="0" fontId="4" fillId="4" borderId="15" xfId="3" applyFont="1" applyFill="1" applyBorder="1" applyProtection="1">
      <protection hidden="1"/>
    </xf>
    <xf numFmtId="0" fontId="4" fillId="4" borderId="13" xfId="3" applyFont="1" applyFill="1" applyBorder="1" applyProtection="1">
      <protection hidden="1"/>
    </xf>
    <xf numFmtId="0" fontId="4" fillId="3" borderId="3" xfId="3" applyFont="1" applyFill="1" applyBorder="1" applyAlignment="1" applyProtection="1">
      <alignment horizontal="center"/>
      <protection locked="0"/>
    </xf>
    <xf numFmtId="0" fontId="4" fillId="4" borderId="3" xfId="3" applyFont="1" applyFill="1" applyBorder="1" applyAlignment="1" applyProtection="1">
      <alignment horizontal="center"/>
      <protection hidden="1"/>
    </xf>
    <xf numFmtId="0" fontId="4" fillId="3" borderId="3" xfId="3" applyFont="1" applyFill="1" applyBorder="1" applyProtection="1">
      <protection locked="0"/>
    </xf>
    <xf numFmtId="166" fontId="8" fillId="4" borderId="2" xfId="3" applyNumberFormat="1" applyFont="1" applyFill="1" applyBorder="1" applyProtection="1">
      <protection hidden="1"/>
    </xf>
    <xf numFmtId="2" fontId="4" fillId="4" borderId="2" xfId="3" applyNumberFormat="1" applyFont="1" applyFill="1" applyBorder="1" applyProtection="1">
      <protection hidden="1"/>
    </xf>
    <xf numFmtId="2" fontId="5" fillId="4" borderId="2" xfId="3" applyNumberFormat="1" applyFont="1" applyFill="1" applyBorder="1" applyProtection="1">
      <protection hidden="1"/>
    </xf>
    <xf numFmtId="2" fontId="5" fillId="4" borderId="2" xfId="3" applyNumberFormat="1" applyFont="1" applyFill="1" applyBorder="1" applyAlignment="1" applyProtection="1">
      <alignment horizontal="center"/>
      <protection hidden="1"/>
    </xf>
    <xf numFmtId="1" fontId="4" fillId="4" borderId="2" xfId="3" applyNumberFormat="1" applyFont="1" applyFill="1" applyBorder="1" applyProtection="1">
      <protection hidden="1"/>
    </xf>
    <xf numFmtId="165" fontId="4" fillId="4" borderId="2" xfId="3" applyNumberFormat="1" applyFont="1" applyFill="1" applyBorder="1" applyProtection="1">
      <protection hidden="1"/>
    </xf>
    <xf numFmtId="165" fontId="5" fillId="4" borderId="2" xfId="3" applyNumberFormat="1" applyFont="1" applyFill="1" applyBorder="1" applyProtection="1">
      <protection hidden="1"/>
    </xf>
    <xf numFmtId="165" fontId="4" fillId="4" borderId="13" xfId="3" applyNumberFormat="1" applyFont="1" applyFill="1" applyBorder="1" applyProtection="1">
      <protection hidden="1"/>
    </xf>
    <xf numFmtId="165" fontId="6" fillId="5" borderId="3" xfId="3" applyNumberFormat="1" applyFont="1" applyFill="1" applyBorder="1" applyAlignment="1" applyProtection="1">
      <alignment horizontal="center"/>
      <protection hidden="1"/>
    </xf>
    <xf numFmtId="0" fontId="4" fillId="3" borderId="9" xfId="3" applyFont="1" applyFill="1" applyBorder="1" applyAlignment="1" applyProtection="1">
      <alignment horizontal="center"/>
      <protection locked="0"/>
    </xf>
    <xf numFmtId="0" fontId="4" fillId="4" borderId="9" xfId="3" applyFont="1" applyFill="1" applyBorder="1" applyAlignment="1" applyProtection="1">
      <alignment horizontal="center"/>
      <protection hidden="1"/>
    </xf>
    <xf numFmtId="166" fontId="4" fillId="4" borderId="0" xfId="3" applyNumberFormat="1" applyFont="1" applyFill="1" applyProtection="1">
      <protection hidden="1"/>
    </xf>
    <xf numFmtId="166" fontId="4" fillId="4" borderId="2" xfId="3" applyNumberFormat="1" applyFont="1" applyFill="1" applyBorder="1" applyProtection="1">
      <protection hidden="1"/>
    </xf>
    <xf numFmtId="0" fontId="4" fillId="4" borderId="7" xfId="3" applyFont="1" applyFill="1" applyBorder="1" applyProtection="1">
      <protection hidden="1"/>
    </xf>
    <xf numFmtId="0" fontId="4" fillId="4" borderId="8" xfId="3" applyFont="1" applyFill="1" applyBorder="1" applyProtection="1">
      <protection hidden="1"/>
    </xf>
    <xf numFmtId="0" fontId="4" fillId="3" borderId="6" xfId="3" applyFont="1" applyFill="1" applyBorder="1" applyProtection="1">
      <protection locked="0"/>
    </xf>
    <xf numFmtId="165" fontId="4" fillId="4" borderId="8" xfId="3" applyNumberFormat="1" applyFont="1" applyFill="1" applyBorder="1" applyProtection="1">
      <protection hidden="1"/>
    </xf>
    <xf numFmtId="0" fontId="4" fillId="4" borderId="1" xfId="3" applyFont="1" applyFill="1" applyBorder="1" applyProtection="1">
      <protection hidden="1"/>
    </xf>
    <xf numFmtId="0" fontId="4" fillId="4" borderId="15" xfId="3" applyFont="1" applyFill="1" applyBorder="1" applyAlignment="1" applyProtection="1">
      <alignment horizontal="right"/>
      <protection hidden="1"/>
    </xf>
    <xf numFmtId="168" fontId="5" fillId="4" borderId="2" xfId="3" applyNumberFormat="1" applyFont="1" applyFill="1" applyBorder="1" applyProtection="1">
      <protection hidden="1"/>
    </xf>
    <xf numFmtId="168" fontId="5" fillId="4" borderId="2" xfId="3" applyNumberFormat="1" applyFont="1" applyFill="1" applyBorder="1" applyAlignment="1" applyProtection="1">
      <alignment horizontal="center"/>
      <protection hidden="1"/>
    </xf>
    <xf numFmtId="0" fontId="4" fillId="3" borderId="9" xfId="3" applyFont="1" applyFill="1" applyBorder="1" applyProtection="1">
      <protection locked="0"/>
    </xf>
    <xf numFmtId="0" fontId="4" fillId="4" borderId="10" xfId="3" applyFont="1" applyFill="1" applyBorder="1" applyAlignment="1" applyProtection="1">
      <alignment horizontal="right"/>
      <protection hidden="1"/>
    </xf>
    <xf numFmtId="166" fontId="4" fillId="4" borderId="15" xfId="3" applyNumberFormat="1" applyFont="1" applyFill="1" applyBorder="1" applyProtection="1">
      <protection hidden="1"/>
    </xf>
    <xf numFmtId="0" fontId="11" fillId="6" borderId="12" xfId="0" applyFont="1" applyFill="1" applyBorder="1" applyProtection="1">
      <protection hidden="1"/>
    </xf>
    <xf numFmtId="2" fontId="5" fillId="4" borderId="0" xfId="3" applyNumberFormat="1" applyFont="1" applyFill="1" applyProtection="1">
      <protection hidden="1"/>
    </xf>
    <xf numFmtId="2" fontId="5" fillId="4" borderId="0" xfId="3" applyNumberFormat="1" applyFont="1" applyFill="1" applyAlignment="1" applyProtection="1">
      <alignment horizontal="center"/>
      <protection hidden="1"/>
    </xf>
    <xf numFmtId="165" fontId="6" fillId="5" borderId="9" xfId="3" applyNumberFormat="1" applyFont="1" applyFill="1" applyBorder="1" applyAlignment="1" applyProtection="1">
      <alignment horizontal="center"/>
      <protection hidden="1"/>
    </xf>
    <xf numFmtId="0" fontId="11" fillId="6" borderId="13" xfId="0" applyFont="1" applyFill="1" applyBorder="1" applyProtection="1">
      <protection hidden="1"/>
    </xf>
    <xf numFmtId="0" fontId="4" fillId="3" borderId="13" xfId="3" applyFont="1" applyFill="1" applyBorder="1" applyAlignment="1" applyProtection="1">
      <alignment horizontal="center"/>
      <protection locked="0"/>
    </xf>
    <xf numFmtId="0" fontId="4" fillId="4" borderId="2" xfId="3" applyFont="1" applyFill="1" applyBorder="1" applyProtection="1">
      <protection hidden="1"/>
    </xf>
    <xf numFmtId="0" fontId="4" fillId="6" borderId="5" xfId="3" applyFont="1" applyFill="1" applyBorder="1" applyProtection="1">
      <protection hidden="1"/>
    </xf>
    <xf numFmtId="0" fontId="11" fillId="6" borderId="0" xfId="0" applyFont="1" applyFill="1" applyProtection="1">
      <protection hidden="1"/>
    </xf>
    <xf numFmtId="0" fontId="4" fillId="6" borderId="10" xfId="3" applyFont="1" applyFill="1" applyBorder="1" applyAlignment="1" applyProtection="1">
      <alignment horizontal="center"/>
      <protection hidden="1"/>
    </xf>
    <xf numFmtId="0" fontId="4" fillId="6" borderId="0" xfId="3" applyFont="1" applyFill="1" applyProtection="1">
      <protection hidden="1"/>
    </xf>
    <xf numFmtId="0" fontId="4" fillId="6" borderId="1" xfId="3" applyFont="1" applyFill="1" applyBorder="1" applyProtection="1">
      <protection hidden="1"/>
    </xf>
    <xf numFmtId="166" fontId="4" fillId="6" borderId="0" xfId="3" applyNumberFormat="1" applyFont="1" applyFill="1" applyProtection="1">
      <protection hidden="1"/>
    </xf>
    <xf numFmtId="2" fontId="4" fillId="6" borderId="0" xfId="3" applyNumberFormat="1" applyFont="1" applyFill="1" applyProtection="1">
      <protection hidden="1"/>
    </xf>
    <xf numFmtId="2" fontId="5" fillId="6" borderId="0" xfId="3" applyNumberFormat="1" applyFont="1" applyFill="1" applyProtection="1">
      <protection hidden="1"/>
    </xf>
    <xf numFmtId="2" fontId="5" fillId="6" borderId="0" xfId="3" applyNumberFormat="1" applyFont="1" applyFill="1" applyAlignment="1" applyProtection="1">
      <alignment horizontal="center"/>
      <protection hidden="1"/>
    </xf>
    <xf numFmtId="1" fontId="4" fillId="6" borderId="0" xfId="3" applyNumberFormat="1" applyFont="1" applyFill="1" applyProtection="1">
      <protection hidden="1"/>
    </xf>
    <xf numFmtId="165" fontId="4" fillId="6" borderId="0" xfId="3" applyNumberFormat="1" applyFont="1" applyFill="1" applyProtection="1">
      <protection hidden="1"/>
    </xf>
    <xf numFmtId="165" fontId="5" fillId="6" borderId="0" xfId="3" applyNumberFormat="1" applyFont="1" applyFill="1" applyProtection="1">
      <protection hidden="1"/>
    </xf>
    <xf numFmtId="165" fontId="6" fillId="5" borderId="1" xfId="3" applyNumberFormat="1" applyFont="1" applyFill="1" applyBorder="1" applyAlignment="1" applyProtection="1">
      <alignment horizontal="center"/>
      <protection hidden="1"/>
    </xf>
    <xf numFmtId="0" fontId="11" fillId="6" borderId="0" xfId="3" applyFont="1" applyFill="1" applyProtection="1">
      <protection hidden="1"/>
    </xf>
    <xf numFmtId="0" fontId="4" fillId="4" borderId="10" xfId="3" applyFont="1" applyFill="1" applyBorder="1" applyAlignment="1" applyProtection="1">
      <alignment horizontal="center"/>
      <protection hidden="1"/>
    </xf>
    <xf numFmtId="0" fontId="4" fillId="3" borderId="6" xfId="3" applyFont="1" applyFill="1" applyBorder="1" applyAlignment="1" applyProtection="1">
      <alignment horizontal="center"/>
      <protection locked="0"/>
    </xf>
    <xf numFmtId="0" fontId="4" fillId="6" borderId="6" xfId="3" applyFont="1" applyFill="1" applyBorder="1" applyAlignment="1" applyProtection="1">
      <alignment horizontal="center"/>
      <protection hidden="1"/>
    </xf>
    <xf numFmtId="0" fontId="4" fillId="4" borderId="4" xfId="3" applyFont="1" applyFill="1" applyBorder="1" applyProtection="1">
      <protection hidden="1"/>
    </xf>
    <xf numFmtId="166" fontId="4" fillId="4" borderId="4" xfId="3" applyNumberFormat="1" applyFont="1" applyFill="1" applyBorder="1" applyProtection="1">
      <protection hidden="1"/>
    </xf>
    <xf numFmtId="2" fontId="5" fillId="4" borderId="4" xfId="3" applyNumberFormat="1" applyFont="1" applyFill="1" applyBorder="1" applyProtection="1">
      <protection hidden="1"/>
    </xf>
    <xf numFmtId="2" fontId="5" fillId="4" borderId="4" xfId="3" applyNumberFormat="1" applyFont="1" applyFill="1" applyBorder="1" applyAlignment="1" applyProtection="1">
      <alignment horizontal="center"/>
      <protection hidden="1"/>
    </xf>
    <xf numFmtId="1" fontId="4" fillId="4" borderId="4" xfId="3" applyNumberFormat="1" applyFont="1" applyFill="1" applyBorder="1" applyProtection="1">
      <protection hidden="1"/>
    </xf>
    <xf numFmtId="165" fontId="4" fillId="4" borderId="4" xfId="3" applyNumberFormat="1" applyFont="1" applyFill="1" applyBorder="1" applyProtection="1">
      <protection hidden="1"/>
    </xf>
    <xf numFmtId="165" fontId="5" fillId="4" borderId="4" xfId="3" applyNumberFormat="1" applyFont="1" applyFill="1" applyBorder="1" applyProtection="1">
      <protection hidden="1"/>
    </xf>
    <xf numFmtId="165" fontId="6" fillId="5" borderId="6" xfId="3" applyNumberFormat="1" applyFont="1" applyFill="1" applyBorder="1" applyAlignment="1" applyProtection="1">
      <alignment horizontal="center"/>
      <protection hidden="1"/>
    </xf>
    <xf numFmtId="0" fontId="4" fillId="4" borderId="8" xfId="3" applyFont="1" applyFill="1" applyBorder="1" applyAlignment="1" applyProtection="1">
      <alignment horizontal="left"/>
      <protection hidden="1"/>
    </xf>
    <xf numFmtId="0" fontId="4" fillId="4" borderId="6" xfId="3" applyFont="1" applyFill="1" applyBorder="1" applyAlignment="1" applyProtection="1">
      <alignment horizontal="center"/>
      <protection hidden="1"/>
    </xf>
    <xf numFmtId="0" fontId="4" fillId="4" borderId="6" xfId="3" applyFont="1" applyFill="1" applyBorder="1" applyProtection="1">
      <protection hidden="1"/>
    </xf>
    <xf numFmtId="2" fontId="4" fillId="4" borderId="4" xfId="3" applyNumberFormat="1" applyFont="1" applyFill="1" applyBorder="1" applyProtection="1">
      <protection hidden="1"/>
    </xf>
    <xf numFmtId="0" fontId="19" fillId="4" borderId="0" xfId="0" applyFont="1" applyFill="1" applyProtection="1">
      <protection hidden="1"/>
    </xf>
    <xf numFmtId="0" fontId="20" fillId="2" borderId="7" xfId="0" applyFont="1" applyFill="1" applyBorder="1" applyProtection="1">
      <protection hidden="1"/>
    </xf>
    <xf numFmtId="0" fontId="19" fillId="2" borderId="6" xfId="0" applyFont="1" applyFill="1" applyBorder="1" applyProtection="1">
      <protection hidden="1"/>
    </xf>
    <xf numFmtId="166" fontId="4" fillId="2" borderId="7" xfId="0" applyNumberFormat="1" applyFont="1" applyFill="1" applyBorder="1" applyProtection="1">
      <protection hidden="1"/>
    </xf>
    <xf numFmtId="165" fontId="5" fillId="2" borderId="4" xfId="0" applyNumberFormat="1" applyFont="1" applyFill="1" applyBorder="1" applyProtection="1">
      <protection hidden="1"/>
    </xf>
    <xf numFmtId="165" fontId="5" fillId="2" borderId="4" xfId="0" applyNumberFormat="1" applyFont="1" applyFill="1" applyBorder="1" applyAlignment="1" applyProtection="1">
      <alignment horizontal="center"/>
      <protection hidden="1"/>
    </xf>
    <xf numFmtId="1" fontId="5" fillId="2" borderId="4" xfId="0" applyNumberFormat="1" applyFont="1" applyFill="1" applyBorder="1" applyProtection="1">
      <protection hidden="1"/>
    </xf>
    <xf numFmtId="167" fontId="5" fillId="2" borderId="4" xfId="0" applyNumberFormat="1" applyFont="1" applyFill="1" applyBorder="1" applyProtection="1">
      <protection hidden="1"/>
    </xf>
    <xf numFmtId="165" fontId="5" fillId="2" borderId="6" xfId="0" applyNumberFormat="1" applyFont="1" applyFill="1" applyBorder="1" applyAlignment="1" applyProtection="1">
      <alignment horizontal="center"/>
      <protection hidden="1"/>
    </xf>
    <xf numFmtId="0" fontId="11" fillId="4" borderId="0" xfId="0" applyFont="1" applyFill="1" applyAlignment="1" applyProtection="1">
      <alignment horizontal="center"/>
      <protection hidden="1"/>
    </xf>
    <xf numFmtId="0" fontId="11" fillId="4" borderId="0" xfId="3" applyFont="1" applyFill="1" applyAlignment="1" applyProtection="1">
      <alignment horizontal="center"/>
      <protection hidden="1"/>
    </xf>
    <xf numFmtId="0" fontId="11" fillId="3" borderId="0" xfId="3" applyFont="1" applyFill="1" applyAlignment="1" applyProtection="1">
      <alignment horizontal="center"/>
      <protection hidden="1"/>
    </xf>
    <xf numFmtId="0" fontId="21" fillId="0" borderId="0" xfId="0" applyFont="1" applyAlignment="1" applyProtection="1">
      <alignment vertical="center"/>
      <protection hidden="1"/>
    </xf>
    <xf numFmtId="0" fontId="11" fillId="0" borderId="0" xfId="0" applyFont="1" applyProtection="1">
      <protection hidden="1"/>
    </xf>
    <xf numFmtId="0" fontId="11" fillId="0" borderId="0" xfId="0" applyFont="1" applyAlignment="1" applyProtection="1">
      <alignment horizontal="left"/>
      <protection hidden="1"/>
    </xf>
    <xf numFmtId="165" fontId="11" fillId="0" borderId="0" xfId="0" applyNumberFormat="1" applyFont="1" applyAlignment="1" applyProtection="1">
      <alignment horizontal="right"/>
      <protection hidden="1"/>
    </xf>
    <xf numFmtId="0" fontId="11" fillId="3" borderId="0" xfId="0" applyFont="1" applyFill="1" applyProtection="1">
      <protection hidden="1"/>
    </xf>
    <xf numFmtId="0" fontId="22" fillId="2" borderId="0" xfId="0" applyFont="1" applyFill="1" applyProtection="1">
      <protection hidden="1"/>
    </xf>
    <xf numFmtId="0" fontId="22" fillId="2" borderId="10" xfId="0" applyFont="1" applyFill="1" applyBorder="1" applyAlignment="1" applyProtection="1">
      <alignment horizontal="left"/>
      <protection hidden="1"/>
    </xf>
    <xf numFmtId="165" fontId="22" fillId="2" borderId="1" xfId="0" applyNumberFormat="1" applyFont="1" applyFill="1" applyBorder="1" applyAlignment="1" applyProtection="1">
      <alignment horizontal="right"/>
      <protection hidden="1"/>
    </xf>
    <xf numFmtId="0" fontId="11" fillId="4" borderId="0" xfId="0" applyFont="1" applyFill="1" applyProtection="1">
      <protection hidden="1"/>
    </xf>
    <xf numFmtId="0" fontId="11" fillId="4" borderId="10" xfId="0" applyFont="1" applyFill="1" applyBorder="1" applyAlignment="1" applyProtection="1">
      <alignment horizontal="left"/>
      <protection hidden="1"/>
    </xf>
    <xf numFmtId="165" fontId="17" fillId="5" borderId="6" xfId="0" applyNumberFormat="1" applyFont="1" applyFill="1" applyBorder="1" applyAlignment="1" applyProtection="1">
      <alignment horizontal="right"/>
      <protection hidden="1"/>
    </xf>
    <xf numFmtId="0" fontId="11" fillId="4" borderId="5" xfId="0" applyFont="1" applyFill="1" applyBorder="1" applyAlignment="1" applyProtection="1">
      <alignment horizontal="right"/>
      <protection hidden="1"/>
    </xf>
    <xf numFmtId="165" fontId="11" fillId="5" borderId="1" xfId="0" applyNumberFormat="1" applyFont="1" applyFill="1" applyBorder="1" applyAlignment="1" applyProtection="1">
      <alignment horizontal="right"/>
      <protection hidden="1"/>
    </xf>
    <xf numFmtId="0" fontId="17" fillId="4" borderId="5" xfId="0" applyFont="1" applyFill="1" applyBorder="1" applyAlignment="1" applyProtection="1">
      <alignment horizontal="right"/>
      <protection hidden="1"/>
    </xf>
    <xf numFmtId="165" fontId="11" fillId="4" borderId="0" xfId="0" applyNumberFormat="1" applyFont="1" applyFill="1" applyAlignment="1" applyProtection="1">
      <alignment horizontal="center"/>
      <protection hidden="1"/>
    </xf>
    <xf numFmtId="165" fontId="11" fillId="0" borderId="4" xfId="0" applyNumberFormat="1" applyFont="1" applyBorder="1" applyAlignment="1" applyProtection="1">
      <alignment horizontal="center"/>
      <protection locked="0"/>
    </xf>
    <xf numFmtId="0" fontId="11" fillId="4" borderId="0" xfId="0" applyFont="1" applyFill="1" applyAlignment="1" applyProtection="1">
      <alignment horizontal="right"/>
      <protection hidden="1"/>
    </xf>
    <xf numFmtId="0" fontId="24" fillId="0" borderId="10" xfId="0" applyFont="1" applyBorder="1" applyAlignment="1" applyProtection="1">
      <alignment horizontal="center"/>
      <protection locked="0"/>
    </xf>
    <xf numFmtId="0" fontId="25" fillId="4" borderId="5" xfId="0" applyFont="1" applyFill="1" applyBorder="1" applyAlignment="1" applyProtection="1">
      <alignment horizontal="right"/>
      <protection hidden="1"/>
    </xf>
    <xf numFmtId="0" fontId="8" fillId="4" borderId="5" xfId="0" applyFont="1" applyFill="1" applyBorder="1" applyAlignment="1" applyProtection="1">
      <alignment horizontal="right"/>
      <protection hidden="1"/>
    </xf>
    <xf numFmtId="0" fontId="11" fillId="3" borderId="10" xfId="0" applyFont="1" applyFill="1" applyBorder="1" applyAlignment="1" applyProtection="1">
      <alignment horizontal="center"/>
      <protection locked="0"/>
    </xf>
    <xf numFmtId="165" fontId="11" fillId="11" borderId="0" xfId="0" applyNumberFormat="1" applyFont="1" applyFill="1" applyAlignment="1" applyProtection="1">
      <alignment horizontal="center"/>
      <protection locked="0"/>
    </xf>
    <xf numFmtId="0" fontId="11" fillId="6" borderId="10" xfId="0" applyFont="1" applyFill="1" applyBorder="1" applyAlignment="1" applyProtection="1">
      <alignment horizontal="center"/>
      <protection hidden="1"/>
    </xf>
    <xf numFmtId="165" fontId="11" fillId="7" borderId="1" xfId="0" applyNumberFormat="1" applyFont="1" applyFill="1" applyBorder="1" applyAlignment="1" applyProtection="1">
      <alignment horizontal="right"/>
      <protection hidden="1"/>
    </xf>
    <xf numFmtId="0" fontId="11" fillId="0" borderId="10" xfId="0" applyFont="1" applyBorder="1" applyAlignment="1" applyProtection="1">
      <alignment horizontal="center"/>
      <protection locked="0"/>
    </xf>
    <xf numFmtId="0" fontId="11" fillId="6" borderId="0" xfId="0" applyFont="1" applyFill="1" applyAlignment="1" applyProtection="1">
      <alignment horizontal="center"/>
      <protection hidden="1"/>
    </xf>
    <xf numFmtId="0" fontId="1" fillId="4" borderId="0" xfId="0" applyFont="1" applyFill="1" applyProtection="1">
      <protection hidden="1"/>
    </xf>
    <xf numFmtId="0" fontId="25" fillId="4" borderId="0" xfId="0" applyFont="1" applyFill="1" applyAlignment="1" applyProtection="1">
      <alignment horizontal="right"/>
      <protection hidden="1"/>
    </xf>
    <xf numFmtId="165" fontId="11" fillId="0" borderId="2" xfId="0" applyNumberFormat="1" applyFont="1" applyBorder="1" applyAlignment="1" applyProtection="1">
      <alignment horizontal="center"/>
      <protection locked="0"/>
    </xf>
    <xf numFmtId="165" fontId="11" fillId="0" borderId="10" xfId="0" applyNumberFormat="1" applyFont="1" applyBorder="1" applyAlignment="1" applyProtection="1">
      <alignment horizontal="center"/>
      <protection locked="0"/>
    </xf>
    <xf numFmtId="1" fontId="11" fillId="0" borderId="10" xfId="0" applyNumberFormat="1" applyFont="1" applyBorder="1" applyAlignment="1" applyProtection="1">
      <alignment horizontal="center"/>
      <protection locked="0"/>
    </xf>
    <xf numFmtId="165" fontId="26" fillId="4" borderId="0" xfId="0" applyNumberFormat="1" applyFont="1" applyFill="1" applyAlignment="1" applyProtection="1">
      <alignment horizontal="center"/>
      <protection hidden="1"/>
    </xf>
    <xf numFmtId="0" fontId="11" fillId="4" borderId="10" xfId="0" applyFont="1" applyFill="1" applyBorder="1" applyAlignment="1" applyProtection="1">
      <alignment horizontal="center"/>
      <protection hidden="1"/>
    </xf>
    <xf numFmtId="0" fontId="11" fillId="7" borderId="5" xfId="0" applyFont="1" applyFill="1" applyBorder="1" applyAlignment="1" applyProtection="1">
      <alignment horizontal="right"/>
      <protection hidden="1"/>
    </xf>
    <xf numFmtId="2" fontId="11" fillId="4" borderId="0" xfId="0" applyNumberFormat="1" applyFont="1" applyFill="1" applyAlignment="1" applyProtection="1">
      <alignment horizontal="center"/>
      <protection hidden="1"/>
    </xf>
    <xf numFmtId="1" fontId="11" fillId="4" borderId="0" xfId="0" applyNumberFormat="1" applyFont="1" applyFill="1" applyAlignment="1" applyProtection="1">
      <alignment horizontal="center"/>
      <protection hidden="1"/>
    </xf>
    <xf numFmtId="0" fontId="17" fillId="4" borderId="0" xfId="0" applyFont="1" applyFill="1" applyAlignment="1" applyProtection="1">
      <alignment horizontal="right"/>
      <protection hidden="1"/>
    </xf>
    <xf numFmtId="0" fontId="26" fillId="4" borderId="0" xfId="0" applyFont="1" applyFill="1" applyAlignment="1" applyProtection="1">
      <alignment horizontal="right"/>
      <protection hidden="1"/>
    </xf>
    <xf numFmtId="165" fontId="27" fillId="4" borderId="0" xfId="0" applyNumberFormat="1" applyFont="1" applyFill="1" applyAlignment="1" applyProtection="1">
      <alignment horizontal="center"/>
      <protection hidden="1"/>
    </xf>
    <xf numFmtId="0" fontId="27" fillId="4" borderId="0" xfId="0" applyFont="1" applyFill="1" applyAlignment="1" applyProtection="1">
      <alignment horizontal="left"/>
      <protection hidden="1"/>
    </xf>
    <xf numFmtId="1" fontId="3" fillId="4" borderId="0" xfId="0" applyNumberFormat="1" applyFont="1" applyFill="1" applyAlignment="1" applyProtection="1">
      <alignment horizontal="center"/>
      <protection hidden="1"/>
    </xf>
    <xf numFmtId="0" fontId="3" fillId="4" borderId="10" xfId="0" applyFont="1" applyFill="1" applyBorder="1" applyAlignment="1" applyProtection="1">
      <alignment horizontal="left"/>
      <protection hidden="1"/>
    </xf>
    <xf numFmtId="0" fontId="5" fillId="4" borderId="2" xfId="0" applyFont="1" applyFill="1" applyBorder="1" applyAlignment="1" applyProtection="1">
      <alignment horizontal="right"/>
      <protection hidden="1"/>
    </xf>
    <xf numFmtId="165" fontId="28" fillId="4" borderId="2" xfId="0" applyNumberFormat="1" applyFont="1" applyFill="1" applyBorder="1" applyAlignment="1" applyProtection="1">
      <alignment horizontal="center"/>
      <protection hidden="1"/>
    </xf>
    <xf numFmtId="0" fontId="28" fillId="4" borderId="2" xfId="0" applyFont="1" applyFill="1" applyBorder="1" applyAlignment="1" applyProtection="1">
      <alignment horizontal="left"/>
      <protection hidden="1"/>
    </xf>
    <xf numFmtId="165" fontId="11" fillId="5" borderId="3" xfId="0" applyNumberFormat="1" applyFont="1" applyFill="1" applyBorder="1" applyAlignment="1" applyProtection="1">
      <alignment horizontal="right"/>
      <protection hidden="1"/>
    </xf>
    <xf numFmtId="165" fontId="29" fillId="4" borderId="0" xfId="0" applyNumberFormat="1" applyFont="1" applyFill="1" applyAlignment="1" applyProtection="1">
      <alignment horizontal="center"/>
      <protection hidden="1"/>
    </xf>
    <xf numFmtId="165" fontId="30" fillId="4" borderId="0" xfId="0" applyNumberFormat="1" applyFont="1" applyFill="1" applyAlignment="1" applyProtection="1">
      <alignment horizontal="center"/>
      <protection hidden="1"/>
    </xf>
    <xf numFmtId="0" fontId="11" fillId="3" borderId="13" xfId="0" applyFont="1" applyFill="1" applyBorder="1" applyAlignment="1" applyProtection="1">
      <alignment horizontal="center"/>
      <protection locked="0"/>
    </xf>
    <xf numFmtId="0" fontId="26" fillId="4" borderId="2" xfId="0" applyFont="1" applyFill="1" applyBorder="1" applyAlignment="1" applyProtection="1">
      <alignment horizontal="right"/>
      <protection hidden="1"/>
    </xf>
    <xf numFmtId="165" fontId="29" fillId="4" borderId="2" xfId="0" applyNumberFormat="1" applyFont="1" applyFill="1" applyBorder="1" applyAlignment="1" applyProtection="1">
      <alignment horizontal="center"/>
      <protection hidden="1"/>
    </xf>
    <xf numFmtId="0" fontId="11" fillId="4" borderId="13" xfId="0" applyFont="1" applyFill="1" applyBorder="1" applyAlignment="1" applyProtection="1">
      <alignment horizontal="left"/>
      <protection hidden="1"/>
    </xf>
    <xf numFmtId="0" fontId="27" fillId="4" borderId="10" xfId="0" applyFont="1" applyFill="1" applyBorder="1" applyAlignment="1" applyProtection="1">
      <alignment horizontal="left"/>
      <protection hidden="1"/>
    </xf>
    <xf numFmtId="2" fontId="29" fillId="4" borderId="2" xfId="0" applyNumberFormat="1" applyFont="1" applyFill="1" applyBorder="1" applyAlignment="1" applyProtection="1">
      <alignment horizontal="center"/>
      <protection hidden="1"/>
    </xf>
    <xf numFmtId="0" fontId="11" fillId="4" borderId="14" xfId="0" applyFont="1" applyFill="1" applyBorder="1" applyAlignment="1" applyProtection="1">
      <alignment horizontal="left"/>
      <protection hidden="1"/>
    </xf>
    <xf numFmtId="0" fontId="11" fillId="4" borderId="9" xfId="0" applyFont="1" applyFill="1" applyBorder="1" applyAlignment="1" applyProtection="1">
      <alignment horizontal="left"/>
      <protection hidden="1"/>
    </xf>
    <xf numFmtId="0" fontId="17" fillId="4" borderId="0" xfId="0" applyFont="1" applyFill="1" applyProtection="1">
      <protection hidden="1"/>
    </xf>
    <xf numFmtId="0" fontId="11" fillId="4" borderId="1" xfId="0" applyFont="1" applyFill="1" applyBorder="1" applyAlignment="1" applyProtection="1">
      <alignment horizontal="left"/>
      <protection hidden="1"/>
    </xf>
    <xf numFmtId="0" fontId="11" fillId="3" borderId="0" xfId="0" applyFont="1" applyFill="1" applyAlignment="1" applyProtection="1">
      <alignment horizontal="left"/>
      <protection hidden="1"/>
    </xf>
    <xf numFmtId="0" fontId="11" fillId="4" borderId="0" xfId="0" applyFont="1" applyFill="1" applyAlignment="1" applyProtection="1">
      <alignment horizontal="left"/>
      <protection hidden="1"/>
    </xf>
    <xf numFmtId="0" fontId="11" fillId="4" borderId="2" xfId="0" applyFont="1" applyFill="1" applyBorder="1" applyProtection="1">
      <protection hidden="1"/>
    </xf>
    <xf numFmtId="0" fontId="11" fillId="4" borderId="2" xfId="0" applyFont="1" applyFill="1" applyBorder="1" applyAlignment="1" applyProtection="1">
      <alignment horizontal="left"/>
      <protection hidden="1"/>
    </xf>
    <xf numFmtId="0" fontId="11" fillId="4" borderId="3" xfId="0" applyFont="1" applyFill="1" applyBorder="1" applyAlignment="1" applyProtection="1">
      <alignment horizontal="left"/>
      <protection hidden="1"/>
    </xf>
    <xf numFmtId="2" fontId="4" fillId="11" borderId="1" xfId="0" applyNumberFormat="1" applyFont="1" applyFill="1" applyBorder="1" applyAlignment="1" applyProtection="1">
      <alignment horizontal="left"/>
      <protection hidden="1"/>
    </xf>
    <xf numFmtId="2" fontId="5" fillId="11" borderId="1" xfId="0" applyNumberFormat="1" applyFont="1" applyFill="1" applyBorder="1" applyAlignment="1" applyProtection="1">
      <alignment horizontal="left"/>
      <protection hidden="1"/>
    </xf>
    <xf numFmtId="49" fontId="4" fillId="0" borderId="1" xfId="0" applyNumberFormat="1" applyFont="1" applyBorder="1" applyAlignment="1" applyProtection="1">
      <alignment horizontal="left"/>
      <protection hidden="1"/>
    </xf>
    <xf numFmtId="2" fontId="4" fillId="0" borderId="6" xfId="0" applyNumberFormat="1" applyFont="1" applyBorder="1" applyAlignment="1" applyProtection="1">
      <alignment horizontal="left"/>
      <protection locked="0"/>
    </xf>
    <xf numFmtId="2" fontId="4" fillId="3" borderId="6" xfId="0" applyNumberFormat="1" applyFont="1" applyFill="1" applyBorder="1" applyAlignment="1" applyProtection="1">
      <alignment horizontal="left"/>
      <protection locked="0"/>
    </xf>
    <xf numFmtId="2" fontId="18" fillId="2" borderId="1" xfId="0" applyNumberFormat="1" applyFont="1" applyFill="1" applyBorder="1" applyAlignment="1" applyProtection="1">
      <alignment horizontal="left"/>
      <protection hidden="1"/>
    </xf>
    <xf numFmtId="2" fontId="4" fillId="0" borderId="3" xfId="0" applyNumberFormat="1" applyFont="1" applyBorder="1" applyAlignment="1" applyProtection="1">
      <alignment horizontal="left"/>
      <protection locked="0"/>
    </xf>
    <xf numFmtId="2" fontId="4" fillId="0" borderId="3" xfId="0" applyNumberFormat="1" applyFont="1" applyBorder="1" applyAlignment="1" applyProtection="1">
      <alignment horizontal="left"/>
      <protection hidden="1"/>
    </xf>
    <xf numFmtId="1" fontId="10" fillId="4" borderId="0" xfId="0" applyNumberFormat="1" applyFont="1" applyFill="1" applyProtection="1">
      <protection hidden="1"/>
    </xf>
    <xf numFmtId="1" fontId="29" fillId="4" borderId="0" xfId="0" applyNumberFormat="1" applyFont="1" applyFill="1" applyProtection="1">
      <protection hidden="1"/>
    </xf>
    <xf numFmtId="0" fontId="0" fillId="4" borderId="0" xfId="0" applyFill="1" applyProtection="1">
      <protection hidden="1"/>
    </xf>
    <xf numFmtId="1" fontId="32" fillId="2" borderId="0" xfId="0" applyNumberFormat="1" applyFont="1" applyFill="1" applyProtection="1">
      <protection hidden="1"/>
    </xf>
    <xf numFmtId="1" fontId="5" fillId="4" borderId="0" xfId="0" applyNumberFormat="1" applyFont="1" applyFill="1" applyProtection="1">
      <protection hidden="1"/>
    </xf>
    <xf numFmtId="0" fontId="18" fillId="2" borderId="11" xfId="0" applyFont="1" applyFill="1" applyBorder="1" applyProtection="1">
      <protection hidden="1"/>
    </xf>
    <xf numFmtId="0" fontId="18" fillId="2" borderId="9" xfId="0" applyFont="1" applyFill="1" applyBorder="1" applyProtection="1">
      <protection hidden="1"/>
    </xf>
    <xf numFmtId="0" fontId="6" fillId="2" borderId="6" xfId="0" applyFont="1" applyFill="1" applyBorder="1" applyProtection="1">
      <protection hidden="1"/>
    </xf>
    <xf numFmtId="0" fontId="6" fillId="2" borderId="6" xfId="0" applyFont="1" applyFill="1" applyBorder="1" applyAlignment="1" applyProtection="1">
      <alignment horizontal="center"/>
      <protection hidden="1"/>
    </xf>
    <xf numFmtId="0" fontId="6" fillId="2" borderId="12" xfId="0" applyFont="1" applyFill="1" applyBorder="1" applyAlignment="1" applyProtection="1">
      <alignment horizontal="center"/>
      <protection hidden="1"/>
    </xf>
    <xf numFmtId="0" fontId="5" fillId="5" borderId="11" xfId="0" applyFont="1" applyFill="1" applyBorder="1" applyProtection="1">
      <protection hidden="1"/>
    </xf>
    <xf numFmtId="0" fontId="5" fillId="5" borderId="9" xfId="0" applyFont="1" applyFill="1" applyBorder="1" applyProtection="1">
      <protection hidden="1"/>
    </xf>
    <xf numFmtId="0" fontId="5" fillId="5" borderId="9" xfId="0" applyFont="1" applyFill="1" applyBorder="1" applyAlignment="1" applyProtection="1">
      <alignment horizontal="center"/>
      <protection hidden="1"/>
    </xf>
    <xf numFmtId="0" fontId="4" fillId="4" borderId="6" xfId="0" applyFont="1" applyFill="1" applyBorder="1" applyProtection="1">
      <protection hidden="1"/>
    </xf>
    <xf numFmtId="0" fontId="5" fillId="4" borderId="6" xfId="0" applyFont="1" applyFill="1" applyBorder="1" applyProtection="1">
      <protection hidden="1"/>
    </xf>
    <xf numFmtId="165" fontId="4" fillId="3" borderId="8" xfId="0" applyNumberFormat="1" applyFont="1" applyFill="1" applyBorder="1" applyAlignment="1" applyProtection="1">
      <alignment horizontal="center"/>
      <protection locked="0"/>
    </xf>
    <xf numFmtId="2" fontId="4" fillId="3" borderId="4" xfId="0" applyNumberFormat="1" applyFont="1" applyFill="1" applyBorder="1" applyAlignment="1" applyProtection="1">
      <alignment horizontal="center"/>
      <protection locked="0"/>
    </xf>
    <xf numFmtId="1" fontId="4" fillId="4" borderId="6" xfId="0" applyNumberFormat="1" applyFont="1" applyFill="1" applyBorder="1" applyAlignment="1" applyProtection="1">
      <alignment horizontal="center"/>
      <protection hidden="1"/>
    </xf>
    <xf numFmtId="1" fontId="4" fillId="4" borderId="6" xfId="0" applyNumberFormat="1" applyFont="1" applyFill="1" applyBorder="1" applyAlignment="1" applyProtection="1">
      <alignment horizontal="right"/>
      <protection hidden="1"/>
    </xf>
    <xf numFmtId="165" fontId="4" fillId="4" borderId="6" xfId="0" applyNumberFormat="1" applyFont="1" applyFill="1" applyBorder="1" applyAlignment="1" applyProtection="1">
      <alignment horizontal="center"/>
      <protection hidden="1"/>
    </xf>
    <xf numFmtId="1" fontId="4" fillId="4" borderId="6" xfId="0" applyNumberFormat="1" applyFont="1" applyFill="1" applyBorder="1" applyProtection="1">
      <protection hidden="1"/>
    </xf>
    <xf numFmtId="0" fontId="5" fillId="4" borderId="3" xfId="0" applyFont="1" applyFill="1" applyBorder="1" applyProtection="1">
      <protection hidden="1"/>
    </xf>
    <xf numFmtId="165" fontId="4" fillId="3" borderId="13" xfId="0" applyNumberFormat="1" applyFont="1" applyFill="1" applyBorder="1" applyAlignment="1" applyProtection="1">
      <alignment horizontal="center"/>
      <protection locked="0"/>
    </xf>
    <xf numFmtId="2" fontId="4" fillId="3" borderId="2" xfId="0" applyNumberFormat="1" applyFont="1" applyFill="1" applyBorder="1" applyAlignment="1" applyProtection="1">
      <alignment horizontal="center"/>
      <protection locked="0"/>
    </xf>
    <xf numFmtId="1" fontId="4" fillId="4" borderId="3" xfId="0" applyNumberFormat="1" applyFont="1" applyFill="1" applyBorder="1" applyAlignment="1" applyProtection="1">
      <alignment horizontal="center"/>
      <protection hidden="1"/>
    </xf>
    <xf numFmtId="1" fontId="4" fillId="4" borderId="3" xfId="0" applyNumberFormat="1" applyFont="1" applyFill="1" applyBorder="1" applyAlignment="1" applyProtection="1">
      <alignment horizontal="right"/>
      <protection hidden="1"/>
    </xf>
    <xf numFmtId="165" fontId="4" fillId="4" borderId="3" xfId="0" applyNumberFormat="1" applyFont="1" applyFill="1" applyBorder="1" applyAlignment="1" applyProtection="1">
      <alignment horizontal="center"/>
      <protection hidden="1"/>
    </xf>
    <xf numFmtId="2" fontId="4" fillId="4" borderId="0" xfId="0" applyNumberFormat="1" applyFont="1" applyFill="1" applyAlignment="1" applyProtection="1">
      <alignment horizontal="center"/>
      <protection hidden="1"/>
    </xf>
    <xf numFmtId="1" fontId="4" fillId="4" borderId="0" xfId="0" applyNumberFormat="1" applyFont="1" applyFill="1" applyAlignment="1" applyProtection="1">
      <alignment horizontal="center"/>
      <protection hidden="1"/>
    </xf>
    <xf numFmtId="1" fontId="4" fillId="4" borderId="0" xfId="0" applyNumberFormat="1" applyFont="1" applyFill="1" applyAlignment="1" applyProtection="1">
      <alignment horizontal="right"/>
      <protection hidden="1"/>
    </xf>
    <xf numFmtId="165" fontId="4" fillId="4" borderId="0" xfId="0" applyNumberFormat="1" applyFont="1" applyFill="1" applyAlignment="1" applyProtection="1">
      <alignment horizontal="center"/>
      <protection hidden="1"/>
    </xf>
    <xf numFmtId="1" fontId="5" fillId="4" borderId="6" xfId="0" applyNumberFormat="1" applyFont="1" applyFill="1" applyBorder="1" applyAlignment="1" applyProtection="1">
      <alignment horizontal="left"/>
      <protection hidden="1"/>
    </xf>
    <xf numFmtId="1" fontId="5" fillId="4" borderId="6" xfId="0" applyNumberFormat="1" applyFont="1" applyFill="1" applyBorder="1" applyAlignment="1" applyProtection="1">
      <alignment horizontal="center"/>
      <protection hidden="1"/>
    </xf>
    <xf numFmtId="1" fontId="4" fillId="4" borderId="8" xfId="0" applyNumberFormat="1" applyFont="1" applyFill="1" applyBorder="1" applyProtection="1">
      <protection hidden="1"/>
    </xf>
    <xf numFmtId="1" fontId="6" fillId="4" borderId="6" xfId="0" applyNumberFormat="1" applyFont="1" applyFill="1" applyBorder="1" applyProtection="1">
      <protection hidden="1"/>
    </xf>
    <xf numFmtId="0" fontId="5" fillId="4" borderId="11" xfId="0" applyFont="1" applyFill="1" applyBorder="1" applyProtection="1">
      <protection hidden="1"/>
    </xf>
    <xf numFmtId="0" fontId="5" fillId="4" borderId="9" xfId="0" applyFont="1" applyFill="1" applyBorder="1" applyProtection="1">
      <protection hidden="1"/>
    </xf>
    <xf numFmtId="1" fontId="6" fillId="5" borderId="3" xfId="0" applyNumberFormat="1" applyFont="1" applyFill="1" applyBorder="1" applyProtection="1">
      <protection hidden="1"/>
    </xf>
    <xf numFmtId="1" fontId="4" fillId="4" borderId="0" xfId="0" applyNumberFormat="1" applyFont="1" applyFill="1" applyProtection="1">
      <protection hidden="1"/>
    </xf>
    <xf numFmtId="2" fontId="10" fillId="4" borderId="0" xfId="0" applyNumberFormat="1" applyFont="1" applyFill="1" applyAlignment="1" applyProtection="1">
      <alignment horizontal="left"/>
      <protection hidden="1"/>
    </xf>
    <xf numFmtId="2" fontId="33" fillId="4" borderId="0" xfId="0" applyNumberFormat="1" applyFont="1" applyFill="1" applyAlignment="1" applyProtection="1">
      <alignment horizontal="center"/>
      <protection hidden="1"/>
    </xf>
    <xf numFmtId="2" fontId="29" fillId="4" borderId="0" xfId="0" applyNumberFormat="1" applyFont="1" applyFill="1" applyAlignment="1" applyProtection="1">
      <alignment horizontal="center"/>
      <protection hidden="1"/>
    </xf>
    <xf numFmtId="2" fontId="33" fillId="4" borderId="0" xfId="0" applyNumberFormat="1" applyFont="1" applyFill="1" applyAlignment="1" applyProtection="1">
      <alignment horizontal="left"/>
      <protection hidden="1"/>
    </xf>
    <xf numFmtId="2" fontId="10" fillId="2" borderId="6" xfId="0" applyNumberFormat="1" applyFont="1" applyFill="1" applyBorder="1" applyAlignment="1" applyProtection="1">
      <alignment horizontal="center"/>
      <protection hidden="1"/>
    </xf>
    <xf numFmtId="2" fontId="10" fillId="2" borderId="4" xfId="0" applyNumberFormat="1" applyFont="1" applyFill="1" applyBorder="1" applyAlignment="1" applyProtection="1">
      <alignment horizontal="center"/>
      <protection hidden="1"/>
    </xf>
    <xf numFmtId="165" fontId="22" fillId="2" borderId="3" xfId="0" applyNumberFormat="1" applyFont="1" applyFill="1" applyBorder="1" applyAlignment="1" applyProtection="1">
      <alignment horizontal="right"/>
      <protection hidden="1"/>
    </xf>
    <xf numFmtId="0" fontId="17" fillId="4" borderId="9" xfId="0" applyFont="1" applyFill="1" applyBorder="1" applyAlignment="1" applyProtection="1">
      <alignment horizontal="right"/>
      <protection hidden="1"/>
    </xf>
    <xf numFmtId="165" fontId="11" fillId="0" borderId="1" xfId="0" applyNumberFormat="1" applyFont="1" applyBorder="1" applyAlignment="1" applyProtection="1">
      <alignment horizontal="center"/>
      <protection locked="0"/>
    </xf>
    <xf numFmtId="165" fontId="11" fillId="0" borderId="10" xfId="0" applyNumberFormat="1" applyFont="1" applyBorder="1" applyAlignment="1" applyProtection="1">
      <alignment horizontal="center"/>
      <protection hidden="1"/>
    </xf>
    <xf numFmtId="0" fontId="17" fillId="4" borderId="1" xfId="0" applyFont="1" applyFill="1" applyBorder="1" applyAlignment="1" applyProtection="1">
      <alignment horizontal="right"/>
      <protection hidden="1"/>
    </xf>
    <xf numFmtId="0" fontId="17" fillId="4" borderId="3" xfId="0" applyFont="1" applyFill="1" applyBorder="1" applyAlignment="1" applyProtection="1">
      <alignment horizontal="right"/>
      <protection hidden="1"/>
    </xf>
    <xf numFmtId="0" fontId="26" fillId="2" borderId="0" xfId="0" applyFont="1" applyFill="1" applyAlignment="1" applyProtection="1">
      <alignment horizontal="right"/>
      <protection hidden="1"/>
    </xf>
    <xf numFmtId="165" fontId="26" fillId="2" borderId="1" xfId="0" applyNumberFormat="1" applyFont="1" applyFill="1" applyBorder="1" applyAlignment="1" applyProtection="1">
      <alignment horizontal="center"/>
      <protection hidden="1"/>
    </xf>
    <xf numFmtId="0" fontId="11" fillId="2" borderId="10" xfId="0" applyFont="1" applyFill="1" applyBorder="1" applyAlignment="1" applyProtection="1">
      <alignment horizontal="left"/>
      <protection hidden="1"/>
    </xf>
    <xf numFmtId="165" fontId="11" fillId="2" borderId="1" xfId="0" applyNumberFormat="1" applyFont="1" applyFill="1" applyBorder="1" applyAlignment="1" applyProtection="1">
      <alignment horizontal="right"/>
      <protection hidden="1"/>
    </xf>
    <xf numFmtId="0" fontId="17" fillId="4" borderId="2" xfId="0" applyFont="1" applyFill="1" applyBorder="1" applyAlignment="1" applyProtection="1">
      <alignment horizontal="right"/>
      <protection hidden="1"/>
    </xf>
    <xf numFmtId="165" fontId="26" fillId="4" borderId="3" xfId="0" applyNumberFormat="1" applyFont="1" applyFill="1" applyBorder="1" applyAlignment="1" applyProtection="1">
      <alignment horizontal="center"/>
      <protection hidden="1"/>
    </xf>
    <xf numFmtId="0" fontId="34" fillId="0" borderId="0" xfId="0" applyFont="1" applyProtection="1">
      <protection hidden="1"/>
    </xf>
    <xf numFmtId="0" fontId="10" fillId="5" borderId="0" xfId="0" applyFont="1" applyFill="1" applyProtection="1">
      <protection hidden="1"/>
    </xf>
    <xf numFmtId="0" fontId="35" fillId="5" borderId="0" xfId="0" applyFont="1" applyFill="1" applyProtection="1">
      <protection hidden="1"/>
    </xf>
    <xf numFmtId="0" fontId="36" fillId="5" borderId="0" xfId="0" applyFont="1" applyFill="1" applyProtection="1">
      <protection hidden="1"/>
    </xf>
    <xf numFmtId="0" fontId="37" fillId="5" borderId="0" xfId="0" applyFont="1" applyFill="1" applyProtection="1">
      <protection hidden="1"/>
    </xf>
    <xf numFmtId="0" fontId="38" fillId="5" borderId="0" xfId="0" applyFont="1" applyFill="1" applyAlignment="1" applyProtection="1">
      <alignment horizontal="left"/>
      <protection hidden="1"/>
    </xf>
    <xf numFmtId="0" fontId="39" fillId="5" borderId="0" xfId="0" applyFont="1" applyFill="1" applyProtection="1">
      <protection hidden="1"/>
    </xf>
    <xf numFmtId="0" fontId="40" fillId="5" borderId="0" xfId="0" applyFont="1" applyFill="1" applyProtection="1">
      <protection hidden="1"/>
    </xf>
    <xf numFmtId="0" fontId="41" fillId="2" borderId="0" xfId="0" applyFont="1" applyFill="1" applyProtection="1">
      <protection hidden="1"/>
    </xf>
    <xf numFmtId="0" fontId="39" fillId="2" borderId="0" xfId="0" applyFont="1" applyFill="1" applyProtection="1">
      <protection hidden="1"/>
    </xf>
    <xf numFmtId="0" fontId="39" fillId="2" borderId="0" xfId="0" applyFont="1" applyFill="1" applyAlignment="1" applyProtection="1">
      <alignment horizontal="center" wrapText="1"/>
      <protection hidden="1"/>
    </xf>
    <xf numFmtId="0" fontId="40" fillId="2" borderId="0" xfId="0" applyFont="1" applyFill="1" applyAlignment="1" applyProtection="1">
      <alignment horizontal="center" wrapText="1"/>
      <protection hidden="1"/>
    </xf>
    <xf numFmtId="0" fontId="41" fillId="5" borderId="0" xfId="0" applyFont="1" applyFill="1" applyProtection="1">
      <protection hidden="1"/>
    </xf>
    <xf numFmtId="0" fontId="42" fillId="5" borderId="0" xfId="0" applyFont="1" applyFill="1" applyProtection="1">
      <protection hidden="1"/>
    </xf>
    <xf numFmtId="0" fontId="0" fillId="5" borderId="0" xfId="0" applyFill="1" applyAlignment="1" applyProtection="1">
      <alignment horizontal="center"/>
      <protection hidden="1"/>
    </xf>
    <xf numFmtId="0" fontId="34" fillId="11" borderId="0" xfId="0" applyFont="1" applyFill="1" applyAlignment="1" applyProtection="1">
      <alignment horizontal="center"/>
      <protection hidden="1"/>
    </xf>
    <xf numFmtId="0" fontId="0" fillId="5" borderId="0" xfId="0" applyFill="1" applyProtection="1">
      <protection hidden="1"/>
    </xf>
    <xf numFmtId="0" fontId="43" fillId="5" borderId="0" xfId="0" applyFont="1" applyFill="1" applyProtection="1">
      <protection hidden="1"/>
    </xf>
    <xf numFmtId="0" fontId="1" fillId="5" borderId="0" xfId="0" applyFont="1" applyFill="1" applyProtection="1">
      <protection hidden="1"/>
    </xf>
    <xf numFmtId="0" fontId="0" fillId="0" borderId="0" xfId="0" applyAlignment="1" applyProtection="1">
      <alignment horizontal="right"/>
      <protection locked="0"/>
    </xf>
    <xf numFmtId="2" fontId="34" fillId="11" borderId="0" xfId="0" applyNumberFormat="1" applyFont="1" applyFill="1" applyAlignment="1" applyProtection="1">
      <alignment horizontal="center"/>
      <protection hidden="1"/>
    </xf>
    <xf numFmtId="0" fontId="44" fillId="5" borderId="0" xfId="0" applyFont="1" applyFill="1" applyProtection="1">
      <protection hidden="1"/>
    </xf>
    <xf numFmtId="0" fontId="11" fillId="5" borderId="0" xfId="0" applyFont="1" applyFill="1" applyProtection="1">
      <protection hidden="1"/>
    </xf>
    <xf numFmtId="0" fontId="2" fillId="5" borderId="0" xfId="0" applyFont="1" applyFill="1" applyProtection="1">
      <protection hidden="1"/>
    </xf>
    <xf numFmtId="49" fontId="11" fillId="5" borderId="0" xfId="0" applyNumberFormat="1" applyFont="1" applyFill="1" applyAlignment="1" applyProtection="1">
      <alignment wrapText="1"/>
      <protection hidden="1"/>
    </xf>
    <xf numFmtId="2" fontId="0" fillId="0" borderId="0" xfId="0" applyNumberFormat="1" applyProtection="1">
      <protection locked="0"/>
    </xf>
    <xf numFmtId="0" fontId="11" fillId="5" borderId="0" xfId="0" applyFont="1" applyFill="1" applyProtection="1">
      <protection locked="0"/>
    </xf>
    <xf numFmtId="0" fontId="11" fillId="0" borderId="0" xfId="0" applyFont="1" applyProtection="1">
      <protection locked="0"/>
    </xf>
    <xf numFmtId="0" fontId="17" fillId="5" borderId="0" xfId="0" applyFont="1" applyFill="1" applyProtection="1">
      <protection hidden="1"/>
    </xf>
    <xf numFmtId="0" fontId="1" fillId="5" borderId="0" xfId="0" applyFont="1" applyFill="1" applyProtection="1">
      <protection locked="0"/>
    </xf>
    <xf numFmtId="0" fontId="45" fillId="5" borderId="0" xfId="0" applyFont="1" applyFill="1" applyProtection="1">
      <protection hidden="1"/>
    </xf>
    <xf numFmtId="0" fontId="0" fillId="5" borderId="0" xfId="0" applyFill="1" applyProtection="1">
      <protection locked="0"/>
    </xf>
    <xf numFmtId="0" fontId="46" fillId="2" borderId="0" xfId="0" applyFont="1" applyFill="1" applyProtection="1">
      <protection hidden="1"/>
    </xf>
    <xf numFmtId="0" fontId="25" fillId="2" borderId="0" xfId="0" applyFont="1" applyFill="1" applyProtection="1">
      <protection hidden="1"/>
    </xf>
    <xf numFmtId="0" fontId="0" fillId="2" borderId="0" xfId="0" applyFill="1" applyProtection="1">
      <protection hidden="1"/>
    </xf>
    <xf numFmtId="2" fontId="34" fillId="2" borderId="0" xfId="0" applyNumberFormat="1" applyFont="1" applyFill="1" applyAlignment="1" applyProtection="1">
      <alignment horizontal="center"/>
      <protection hidden="1"/>
    </xf>
    <xf numFmtId="0" fontId="34" fillId="2" borderId="0" xfId="0" applyFont="1" applyFill="1" applyProtection="1">
      <protection hidden="1"/>
    </xf>
    <xf numFmtId="0" fontId="11" fillId="3" borderId="0" xfId="0" applyFont="1" applyFill="1"/>
    <xf numFmtId="0" fontId="11" fillId="0" borderId="0" xfId="0" applyFont="1"/>
    <xf numFmtId="0" fontId="11" fillId="0" borderId="0" xfId="0" applyFont="1" applyAlignment="1">
      <alignment horizontal="left"/>
    </xf>
    <xf numFmtId="0" fontId="47" fillId="0" borderId="0" xfId="0" applyFont="1"/>
    <xf numFmtId="0" fontId="17" fillId="0" borderId="0" xfId="0" applyFont="1"/>
    <xf numFmtId="0" fontId="11" fillId="3" borderId="0" xfId="0" applyFont="1" applyFill="1" applyAlignment="1">
      <alignment horizontal="left"/>
    </xf>
    <xf numFmtId="0" fontId="48" fillId="0" borderId="0" xfId="0" applyFont="1" applyAlignment="1">
      <alignment vertical="center" wrapText="1"/>
    </xf>
    <xf numFmtId="0" fontId="48" fillId="3" borderId="0" xfId="0" applyFont="1" applyFill="1" applyAlignment="1">
      <alignment vertical="center"/>
    </xf>
    <xf numFmtId="0" fontId="48" fillId="3" borderId="0" xfId="0" applyFont="1" applyFill="1" applyAlignment="1">
      <alignment horizontal="left" vertical="center"/>
    </xf>
    <xf numFmtId="0" fontId="48" fillId="0" borderId="0" xfId="0" applyFont="1" applyAlignment="1">
      <alignment vertical="center"/>
    </xf>
    <xf numFmtId="0" fontId="47" fillId="0" borderId="0" xfId="0" applyFont="1" applyAlignment="1">
      <alignment vertical="center" wrapText="1"/>
    </xf>
    <xf numFmtId="0" fontId="50" fillId="0" borderId="0" xfId="0" applyFont="1" applyAlignment="1">
      <alignment vertical="center" wrapText="1"/>
    </xf>
    <xf numFmtId="0" fontId="49" fillId="3" borderId="0" xfId="0" applyFont="1" applyFill="1" applyAlignment="1">
      <alignment vertical="center"/>
    </xf>
    <xf numFmtId="2" fontId="48" fillId="3" borderId="0" xfId="0" applyNumberFormat="1" applyFont="1" applyFill="1" applyAlignment="1">
      <alignment vertical="center"/>
    </xf>
    <xf numFmtId="0" fontId="47" fillId="3" borderId="4" xfId="0" applyFont="1" applyFill="1" applyBorder="1"/>
    <xf numFmtId="2" fontId="11" fillId="3" borderId="0" xfId="0" applyNumberFormat="1" applyFont="1" applyFill="1"/>
    <xf numFmtId="0" fontId="48" fillId="3" borderId="0" xfId="0" applyFont="1" applyFill="1"/>
    <xf numFmtId="0" fontId="24" fillId="3" borderId="0" xfId="0" applyFont="1" applyFill="1"/>
    <xf numFmtId="0" fontId="53" fillId="3" borderId="0" xfId="0" applyFont="1" applyFill="1" applyAlignment="1">
      <alignment horizontal="left"/>
    </xf>
    <xf numFmtId="0" fontId="26" fillId="3" borderId="0" xfId="0" applyFont="1" applyFill="1"/>
    <xf numFmtId="2" fontId="26" fillId="3" borderId="0" xfId="0" applyNumberFormat="1" applyFont="1" applyFill="1"/>
    <xf numFmtId="0" fontId="1" fillId="0" borderId="0" xfId="0" applyFont="1"/>
    <xf numFmtId="0" fontId="54" fillId="12" borderId="6" xfId="0" applyFont="1" applyFill="1" applyBorder="1"/>
    <xf numFmtId="0" fontId="9" fillId="0" borderId="6" xfId="0" applyFont="1" applyBorder="1"/>
    <xf numFmtId="0" fontId="55" fillId="0" borderId="6" xfId="1" applyBorder="1" applyProtection="1"/>
    <xf numFmtId="0" fontId="56" fillId="0" borderId="6" xfId="0" applyFont="1" applyBorder="1"/>
    <xf numFmtId="0" fontId="57" fillId="0" borderId="6" xfId="0" applyFont="1" applyBorder="1"/>
    <xf numFmtId="0" fontId="9" fillId="0" borderId="0" xfId="0" applyFont="1"/>
  </cellXfs>
  <cellStyles count="4">
    <cellStyle name="Link" xfId="1" builtinId="8"/>
    <cellStyle name="Standard" xfId="0" builtinId="0"/>
    <cellStyle name="Standard 29" xfId="2" xr:uid="{00000000-0005-0000-0000-000006000000}"/>
    <cellStyle name="Standard_Berechnungsmodell_PB.xls" xfId="3" xr:uid="{00000000-0005-0000-0000-00000700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D7E4BD"/>
      <rgbColor rgb="FFCCFFFF"/>
      <rgbColor rgb="FF660066"/>
      <rgbColor rgb="FFFF8080"/>
      <rgbColor rgb="FF0070C0"/>
      <rgbColor rgb="FFD9D9D9"/>
      <rgbColor rgb="FF000080"/>
      <rgbColor rgb="FFFF00FF"/>
      <rgbColor rgb="FFFFFF00"/>
      <rgbColor rgb="FF00FFFF"/>
      <rgbColor rgb="FF800080"/>
      <rgbColor rgb="FF800000"/>
      <rgbColor rgb="FF008080"/>
      <rgbColor rgb="FF0000FF"/>
      <rgbColor rgb="FF00CCFF"/>
      <rgbColor rgb="FFCCFFFF"/>
      <rgbColor rgb="FFCCFFCC"/>
      <rgbColor rgb="FFC3D69B"/>
      <rgbColor rgb="FFBFBFBF"/>
      <rgbColor rgb="FFFF99CC"/>
      <rgbColor rgb="FFCC99FF"/>
      <rgbColor rgb="FFFFCC99"/>
      <rgbColor rgb="FF3366FF"/>
      <rgbColor rgb="FF33CCCC"/>
      <rgbColor rgb="FF99CC00"/>
      <rgbColor rgb="FFFFCC00"/>
      <rgbColor rgb="FFFF9900"/>
      <rgbColor rgb="FFFF6600"/>
      <rgbColor rgb="FF666699"/>
      <rgbColor rgb="FF92D050"/>
      <rgbColor rgb="FF003366"/>
      <rgbColor rgb="FF00B050"/>
      <rgbColor rgb="FF003300"/>
      <rgbColor rgb="FF202122"/>
      <rgbColor rgb="FFDD0806"/>
      <rgbColor rgb="FF993366"/>
      <rgbColor rgb="FF333399"/>
      <rgbColor rgb="FF233755"/>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majorFont>
      <a:minorFont>
        <a:latin typeface="Calibri"/>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a:gradFill>
        <a:gradFill>
          <a:gsLst>
            <a:gs pos="0">
              <a:schemeClr val="phClr">
                <a:shade val="51000"/>
              </a:schemeClr>
            </a:gs>
            <a:gs pos="80000">
              <a:schemeClr val="phClr">
                <a:shade val="93000"/>
              </a:schemeClr>
            </a:gs>
            <a:gs pos="100000">
              <a:schemeClr val="phClr">
                <a:shade val="94000"/>
              </a:schemeClr>
            </a:gs>
          </a:gsLst>
          <a:lin ang="16200000" scaled="0"/>
          <a:tileRect/>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a:gradFill>
        <a:gradFill>
          <a:gsLst>
            <a:gs pos="0">
              <a:schemeClr val="phClr">
                <a:tint val="80000"/>
              </a:schemeClr>
            </a:gs>
            <a:gs pos="100000">
              <a:schemeClr val="phClr">
                <a:shade val="30000"/>
              </a:schemeClr>
            </a:gs>
          </a:gsLst>
          <a:path path="circle">
            <a:fillToRect l="50000" t="50000" r="50000" b="50000"/>
          </a:path>
          <a:tileRect/>
        </a:gradFill>
      </a:bgFillStyleLst>
    </a:fmtScheme>
  </a:themeElements>
  <a:objectDefaults/>
  <a:extraClrSchemeLst/>
</a:theme>
</file>

<file path=xl/worksheets/_rels/sheet10.xml.rels><?xml version="1.0" encoding="UTF-8" standalone="yes"?>
<Relationships xmlns="http://schemas.openxmlformats.org/package/2006/relationships"><Relationship Id="rId8" Type="http://schemas.openxmlformats.org/officeDocument/2006/relationships/hyperlink" Target="https://www.nds-voris.de/jportal/portal/t/1aex/page/bsvorisprod.psml/action/portlets.jw.MainAction;jsessionid=858C1C1B8F65A6A5B193CE028DE25049.jp12?p1=5&amp;eventSubmit_doNavigate=searchInSubtreeTOC&amp;showdoccase=1&amp;doc.hl=0&amp;doc.id=jlr-GesFBWeitBiVNDV7P3&amp;doc.par" TargetMode="External"/><Relationship Id="rId3" Type="http://schemas.openxmlformats.org/officeDocument/2006/relationships/hyperlink" Target="https://bravors.brandenburg.de/verordnungen/iuawbv_2008" TargetMode="External"/><Relationship Id="rId7" Type="http://schemas.openxmlformats.org/officeDocument/2006/relationships/hyperlink" Target="https://www.landesrecht-mv.de/bsmv/document/jlr-IuAWPrVMV2015pP5" TargetMode="External"/><Relationship Id="rId12" Type="http://schemas.openxmlformats.org/officeDocument/2006/relationships/hyperlink" Target="https://www.dkgev.de/fileadmin/default/Mediapool/2_Themen/2.5._Personal_und_Weiterbildung/2.5.11._Aus-_und_Weiterbildung_von_Pflegeberufen/DKG-Empfehlung_zur_pflegerischen_Weiterbildung_vom_29.09.2015/2019_06_18_DKG-Empfehlung_Weiterbildung_Pflege.pdf" TargetMode="External"/><Relationship Id="rId2" Type="http://schemas.openxmlformats.org/officeDocument/2006/relationships/hyperlink" Target="https://www.dkgev.de/fileadmin/default/Mediapool/2_Themen/2.5._Personal_und_Weiterbildung/2.5.11._Aus-_und_Weiterbildung_von_Pflegeberufen/DKG-Empfehlung_zur_pflegerischen_Weiterbildung_vom_29.09.2015/2019_06_18_DKG-Empfehlung_Weiterbildung_Pflege.pdf" TargetMode="External"/><Relationship Id="rId1" Type="http://schemas.openxmlformats.org/officeDocument/2006/relationships/hyperlink" Target="https://www.landesrecht-bw.de/jportal/portal/t/yhl/page/bsbawueprod.psml?pid=Dokumentanzeige&amp;showdoccase=1&amp;js_peid=Trefferliste&amp;documentnumber=1&amp;numberofresults=1&amp;fromdoctodoc=yes&amp;doc.id=jlr-IntensivWeitBiVBW2020pELS&amp;doc.part=X&amp;doc.price=0.0" TargetMode="External"/><Relationship Id="rId6" Type="http://schemas.openxmlformats.org/officeDocument/2006/relationships/hyperlink" Target="https://www.dkgev.de/fileadmin/default/Mediapool/2_Themen/2.5._Personal_und_Weiterbildung/2.5.11._Aus-_und_Weiterbildung_von_Pflegeberufen/DKG-Empfehlung_zur_pflegerischen_Weiterbildung_vom_29.09.2015/2019_06_18_DKG-Empfehlung_Weiterbildung_Pflege.pdf" TargetMode="External"/><Relationship Id="rId11" Type="http://schemas.openxmlformats.org/officeDocument/2006/relationships/hyperlink" Target="https://www.gesetze-rechtsprechung.sh.juris.de/jportal/portal/t/1apo/page/bsshoprod.psml/action/portlets.jw.MainAction?p1=m&amp;eventSubmit_doNavigate=searchInSubtreeTOC&amp;showdoccase=1&amp;doc.hl=0&amp;doc.id=jlr-IntPflWeitBiPrVSH2018pAnlage3&amp;doc.part=G&amp;toc.poskey=" TargetMode="External"/><Relationship Id="rId5" Type="http://schemas.openxmlformats.org/officeDocument/2006/relationships/hyperlink" Target="http://www.luewu.de/docs/anzeiger/docs/2580.pdf" TargetMode="External"/><Relationship Id="rId10" Type="http://schemas.openxmlformats.org/officeDocument/2006/relationships/hyperlink" Target="https://www.dkgev.de/fileadmin/default/Mediapool/2_Themen/2.5._Personal_und_Weiterbildung/2.5.11._Aus-_und_Weiterbildung_von_Pflegeberufen/DKG-Empfehlung_zur_pflegerischen_Weiterbildung_vom_29.09.2015/2019_06_18_DKG-Empfehlung_Weiterbildung_Pflege.pdf" TargetMode="External"/><Relationship Id="rId4" Type="http://schemas.openxmlformats.org/officeDocument/2006/relationships/hyperlink" Target="https://www.transparenz.bremen.de/metainformationen/weiterbildungs-und-pruefungsverordnung-fuer-pflegefachkraefte-vom-10-mai-2007-140812?asl=bremen203_tpgesetz.c.55340.de&amp;template=20_gp_ifg_meta_detail_d" TargetMode="External"/><Relationship Id="rId9" Type="http://schemas.openxmlformats.org/officeDocument/2006/relationships/hyperlink" Target="https://www.revosax.sachsen.de/vorschrift/9529-Weiterbildungsverordnung-Gesundheitsfachberuf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94"/>
  <sheetViews>
    <sheetView topLeftCell="A29" zoomScaleNormal="100" workbookViewId="0">
      <selection activeCell="A29" sqref="A29"/>
    </sheetView>
  </sheetViews>
  <sheetFormatPr baseColWidth="10" defaultColWidth="10.6328125" defaultRowHeight="12.5" x14ac:dyDescent="0.25"/>
  <cols>
    <col min="1" max="1" width="16.6328125" style="6" customWidth="1"/>
    <col min="2" max="2" width="18" style="7" customWidth="1"/>
    <col min="3" max="3" width="111.1796875" style="7" customWidth="1"/>
    <col min="4" max="4" width="14.54296875" style="6" customWidth="1"/>
    <col min="5" max="15" width="11.453125" style="6" customWidth="1"/>
    <col min="16" max="16384" width="10.6328125" style="6"/>
  </cols>
  <sheetData>
    <row r="1" spans="1:14" ht="14" x14ac:dyDescent="0.3">
      <c r="A1" s="8" t="s">
        <v>0</v>
      </c>
      <c r="B1" s="9"/>
      <c r="C1" s="9"/>
      <c r="D1" s="10"/>
      <c r="E1" s="10"/>
      <c r="F1" s="10"/>
      <c r="G1" s="10"/>
      <c r="H1" s="10"/>
      <c r="I1" s="10"/>
      <c r="J1" s="10"/>
      <c r="K1" s="10"/>
      <c r="L1" s="10"/>
      <c r="M1" s="10"/>
    </row>
    <row r="2" spans="1:14" ht="14" x14ac:dyDescent="0.3">
      <c r="A2" s="11"/>
      <c r="B2" s="12"/>
      <c r="C2" s="9"/>
      <c r="D2" s="10"/>
      <c r="E2" s="10"/>
      <c r="F2" s="10"/>
      <c r="G2" s="10"/>
      <c r="H2" s="10"/>
      <c r="I2" s="10"/>
      <c r="J2" s="10"/>
      <c r="K2" s="10"/>
      <c r="L2" s="10"/>
      <c r="M2" s="10"/>
    </row>
    <row r="3" spans="1:14" ht="14" x14ac:dyDescent="0.3">
      <c r="A3" s="13" t="s">
        <v>1</v>
      </c>
      <c r="B3" s="13" t="s">
        <v>2</v>
      </c>
      <c r="C3" s="14" t="s">
        <v>3</v>
      </c>
      <c r="D3" s="10"/>
      <c r="E3" s="10"/>
      <c r="F3" s="10"/>
      <c r="G3" s="10"/>
      <c r="H3" s="10"/>
      <c r="I3" s="10"/>
      <c r="J3" s="10"/>
      <c r="K3" s="10"/>
      <c r="L3" s="10"/>
      <c r="M3" s="10"/>
      <c r="N3" s="10"/>
    </row>
    <row r="4" spans="1:14" ht="14" x14ac:dyDescent="0.3">
      <c r="A4" s="15"/>
      <c r="B4" s="9"/>
      <c r="C4" s="16"/>
      <c r="D4" s="10"/>
      <c r="E4" s="10"/>
      <c r="F4" s="10"/>
      <c r="G4" s="10"/>
      <c r="H4" s="10"/>
      <c r="I4" s="10"/>
      <c r="J4" s="10"/>
      <c r="K4" s="10"/>
      <c r="L4" s="10"/>
      <c r="M4" s="10"/>
      <c r="N4" s="10"/>
    </row>
    <row r="5" spans="1:14" ht="14" x14ac:dyDescent="0.3">
      <c r="A5" s="15"/>
      <c r="B5" s="9" t="s">
        <v>4</v>
      </c>
      <c r="C5" s="9" t="s">
        <v>5</v>
      </c>
      <c r="D5" s="10"/>
      <c r="E5" s="10"/>
      <c r="F5" s="10"/>
      <c r="G5" s="10"/>
      <c r="H5" s="10"/>
      <c r="I5" s="10"/>
      <c r="J5" s="10"/>
      <c r="K5" s="10"/>
      <c r="L5" s="10"/>
      <c r="M5" s="10"/>
    </row>
    <row r="6" spans="1:14" ht="14" x14ac:dyDescent="0.3">
      <c r="A6" s="15"/>
      <c r="B6" s="9" t="s">
        <v>4</v>
      </c>
      <c r="C6" s="9" t="s">
        <v>6</v>
      </c>
      <c r="D6" s="10"/>
      <c r="E6" s="10"/>
      <c r="F6" s="10"/>
      <c r="G6" s="10"/>
      <c r="H6" s="10"/>
      <c r="I6" s="10"/>
      <c r="J6" s="10"/>
      <c r="K6" s="10"/>
      <c r="L6" s="10"/>
      <c r="M6" s="10"/>
    </row>
    <row r="7" spans="1:14" ht="14" x14ac:dyDescent="0.3">
      <c r="A7" s="15"/>
      <c r="B7" s="9" t="s">
        <v>7</v>
      </c>
      <c r="C7" s="9" t="s">
        <v>8</v>
      </c>
      <c r="D7" s="10"/>
      <c r="E7" s="10"/>
      <c r="F7" s="10"/>
      <c r="G7" s="10"/>
      <c r="H7" s="10"/>
      <c r="I7" s="10"/>
      <c r="J7" s="10"/>
      <c r="K7" s="10"/>
      <c r="L7" s="10"/>
      <c r="M7" s="10"/>
    </row>
    <row r="8" spans="1:14" ht="14" x14ac:dyDescent="0.3">
      <c r="A8" s="15"/>
      <c r="B8" s="9" t="s">
        <v>9</v>
      </c>
      <c r="C8" s="9" t="s">
        <v>10</v>
      </c>
      <c r="D8" s="10"/>
      <c r="E8" s="10"/>
      <c r="F8" s="10"/>
      <c r="G8" s="10"/>
      <c r="H8" s="10"/>
      <c r="I8" s="10"/>
      <c r="J8" s="10"/>
      <c r="K8" s="10"/>
      <c r="L8" s="10"/>
      <c r="M8" s="10"/>
    </row>
    <row r="9" spans="1:14" ht="14" x14ac:dyDescent="0.3">
      <c r="A9" s="15"/>
      <c r="B9" s="9" t="s">
        <v>11</v>
      </c>
      <c r="C9" s="9" t="s">
        <v>12</v>
      </c>
      <c r="D9" s="10"/>
      <c r="E9" s="10"/>
      <c r="F9" s="10"/>
      <c r="G9" s="10"/>
      <c r="H9" s="10"/>
      <c r="I9" s="10"/>
      <c r="J9" s="10"/>
      <c r="K9" s="10"/>
      <c r="L9" s="10"/>
      <c r="M9" s="10"/>
    </row>
    <row r="10" spans="1:14" ht="15.5" x14ac:dyDescent="0.35">
      <c r="A10" s="15"/>
      <c r="B10" s="9" t="s">
        <v>13</v>
      </c>
      <c r="C10" s="17" t="s">
        <v>14</v>
      </c>
      <c r="D10" s="10"/>
      <c r="E10" s="10"/>
      <c r="F10" s="10"/>
      <c r="G10" s="10"/>
      <c r="H10" s="10"/>
      <c r="I10" s="10"/>
      <c r="J10" s="10"/>
      <c r="K10" s="10"/>
      <c r="L10" s="10"/>
      <c r="M10" s="10"/>
    </row>
    <row r="11" spans="1:14" ht="14" x14ac:dyDescent="0.3">
      <c r="A11" s="15"/>
      <c r="B11" s="9" t="s">
        <v>4</v>
      </c>
      <c r="C11" s="9" t="s">
        <v>15</v>
      </c>
      <c r="D11" s="10"/>
      <c r="E11" s="10"/>
      <c r="F11" s="10"/>
      <c r="G11" s="10"/>
      <c r="H11" s="10"/>
      <c r="I11" s="10"/>
      <c r="J11" s="10"/>
      <c r="K11" s="10"/>
      <c r="L11" s="10"/>
      <c r="M11" s="10"/>
    </row>
    <row r="12" spans="1:14" ht="14" x14ac:dyDescent="0.3">
      <c r="A12" s="15"/>
      <c r="B12" s="9" t="s">
        <v>4</v>
      </c>
      <c r="C12" s="9" t="s">
        <v>16</v>
      </c>
      <c r="D12" s="10"/>
      <c r="E12" s="10"/>
      <c r="F12" s="10"/>
      <c r="G12" s="10"/>
      <c r="H12" s="10"/>
      <c r="I12" s="10"/>
      <c r="J12" s="10"/>
      <c r="K12" s="10"/>
      <c r="L12" s="10"/>
      <c r="M12" s="10"/>
    </row>
    <row r="13" spans="1:14" ht="14" x14ac:dyDescent="0.3">
      <c r="A13" s="15"/>
      <c r="B13" s="9" t="s">
        <v>4</v>
      </c>
      <c r="C13" s="9" t="s">
        <v>17</v>
      </c>
      <c r="D13" s="10"/>
      <c r="E13" s="10"/>
      <c r="F13" s="10"/>
      <c r="G13" s="10"/>
      <c r="H13" s="10"/>
      <c r="I13" s="10"/>
      <c r="J13" s="10"/>
      <c r="K13" s="10"/>
      <c r="L13" s="10"/>
      <c r="M13" s="10"/>
    </row>
    <row r="14" spans="1:14" ht="14" x14ac:dyDescent="0.3">
      <c r="A14" s="15"/>
      <c r="B14" s="9" t="s">
        <v>4</v>
      </c>
      <c r="C14" s="9" t="s">
        <v>17</v>
      </c>
      <c r="D14" s="10"/>
      <c r="E14" s="10"/>
      <c r="F14" s="10"/>
      <c r="G14" s="10"/>
      <c r="H14" s="10"/>
      <c r="I14" s="10"/>
      <c r="J14" s="10"/>
      <c r="K14" s="10"/>
      <c r="L14" s="10"/>
      <c r="M14" s="10"/>
    </row>
    <row r="15" spans="1:14" ht="14" x14ac:dyDescent="0.3">
      <c r="A15" s="15"/>
      <c r="B15" s="9" t="s">
        <v>4</v>
      </c>
      <c r="C15" s="9" t="s">
        <v>17</v>
      </c>
      <c r="D15" s="10"/>
      <c r="E15" s="10"/>
      <c r="F15" s="10"/>
      <c r="G15" s="10"/>
      <c r="H15" s="10"/>
      <c r="I15" s="10"/>
      <c r="J15" s="10"/>
      <c r="K15" s="10"/>
      <c r="L15" s="10"/>
      <c r="M15" s="10"/>
    </row>
    <row r="16" spans="1:14" ht="14" x14ac:dyDescent="0.3">
      <c r="A16" s="15"/>
      <c r="B16" s="9" t="s">
        <v>4</v>
      </c>
      <c r="C16" s="9" t="s">
        <v>18</v>
      </c>
      <c r="D16" s="10"/>
      <c r="E16" s="10"/>
      <c r="F16" s="10"/>
      <c r="G16" s="10"/>
      <c r="H16" s="10"/>
      <c r="I16" s="10"/>
      <c r="J16" s="10"/>
      <c r="K16" s="10"/>
      <c r="L16" s="10"/>
      <c r="M16" s="10"/>
    </row>
    <row r="17" spans="1:13" ht="14" x14ac:dyDescent="0.3">
      <c r="A17" s="15"/>
      <c r="B17" s="9" t="s">
        <v>4</v>
      </c>
      <c r="C17" s="9" t="s">
        <v>19</v>
      </c>
      <c r="D17" s="10"/>
      <c r="E17" s="10"/>
      <c r="F17" s="10"/>
      <c r="G17" s="10"/>
      <c r="H17" s="10"/>
      <c r="I17" s="10"/>
      <c r="J17" s="10"/>
      <c r="K17" s="10"/>
      <c r="L17" s="10"/>
      <c r="M17" s="10"/>
    </row>
    <row r="18" spans="1:13" ht="14" x14ac:dyDescent="0.3">
      <c r="A18" s="15"/>
      <c r="B18" s="9" t="s">
        <v>4</v>
      </c>
      <c r="C18" s="9" t="s">
        <v>20</v>
      </c>
      <c r="D18" s="10"/>
      <c r="E18" s="10"/>
      <c r="F18" s="10"/>
      <c r="G18" s="10"/>
      <c r="H18" s="10"/>
      <c r="I18" s="10"/>
      <c r="J18" s="10"/>
      <c r="K18" s="10"/>
      <c r="L18" s="10"/>
      <c r="M18" s="10"/>
    </row>
    <row r="19" spans="1:13" ht="14" x14ac:dyDescent="0.3">
      <c r="A19" s="15"/>
      <c r="B19" s="9" t="s">
        <v>4</v>
      </c>
      <c r="C19" s="9" t="s">
        <v>21</v>
      </c>
      <c r="D19" s="10"/>
      <c r="E19" s="10"/>
      <c r="F19" s="10"/>
      <c r="G19" s="10"/>
      <c r="H19" s="10"/>
      <c r="I19" s="10"/>
      <c r="J19" s="10"/>
      <c r="K19" s="10"/>
      <c r="L19" s="10"/>
      <c r="M19" s="10"/>
    </row>
    <row r="20" spans="1:13" ht="14" x14ac:dyDescent="0.3">
      <c r="A20" s="15"/>
      <c r="B20" s="9" t="s">
        <v>4</v>
      </c>
      <c r="C20" s="9" t="s">
        <v>22</v>
      </c>
      <c r="D20" s="10"/>
      <c r="E20" s="10"/>
      <c r="F20" s="10"/>
      <c r="G20" s="10"/>
      <c r="H20" s="10"/>
      <c r="I20" s="10"/>
      <c r="J20" s="10"/>
      <c r="K20" s="10"/>
      <c r="L20" s="10"/>
      <c r="M20" s="10"/>
    </row>
    <row r="21" spans="1:13" ht="14" x14ac:dyDescent="0.3">
      <c r="A21" s="15"/>
      <c r="B21" s="9" t="s">
        <v>9</v>
      </c>
      <c r="C21" s="9" t="s">
        <v>15</v>
      </c>
      <c r="D21" s="10"/>
      <c r="E21" s="10"/>
      <c r="F21" s="10"/>
      <c r="G21" s="10"/>
      <c r="H21" s="10"/>
      <c r="I21" s="10"/>
      <c r="J21" s="10"/>
      <c r="K21" s="10"/>
      <c r="L21" s="10"/>
      <c r="M21" s="10"/>
    </row>
    <row r="22" spans="1:13" ht="14" x14ac:dyDescent="0.3">
      <c r="A22" s="15"/>
      <c r="B22" s="9" t="s">
        <v>9</v>
      </c>
      <c r="C22" s="9" t="s">
        <v>16</v>
      </c>
      <c r="D22" s="10"/>
      <c r="E22" s="10"/>
      <c r="F22" s="10"/>
      <c r="G22" s="10"/>
      <c r="H22" s="10"/>
      <c r="I22" s="10"/>
      <c r="J22" s="10"/>
      <c r="K22" s="10"/>
      <c r="L22" s="10"/>
      <c r="M22" s="10"/>
    </row>
    <row r="23" spans="1:13" ht="14" x14ac:dyDescent="0.3">
      <c r="A23" s="15"/>
      <c r="B23" s="9" t="s">
        <v>9</v>
      </c>
      <c r="C23" s="9" t="s">
        <v>23</v>
      </c>
      <c r="D23" s="10"/>
      <c r="E23" s="10"/>
      <c r="F23" s="10"/>
      <c r="G23" s="10"/>
      <c r="H23" s="10"/>
      <c r="I23" s="10"/>
      <c r="J23" s="10"/>
      <c r="K23" s="10"/>
      <c r="L23" s="10"/>
      <c r="M23" s="10"/>
    </row>
    <row r="24" spans="1:13" ht="14" x14ac:dyDescent="0.3">
      <c r="A24" s="15"/>
      <c r="B24" s="9" t="s">
        <v>9</v>
      </c>
      <c r="C24" s="9" t="s">
        <v>18</v>
      </c>
      <c r="D24" s="10"/>
      <c r="E24" s="10"/>
      <c r="F24" s="10"/>
      <c r="G24" s="10"/>
      <c r="H24" s="10"/>
      <c r="I24" s="10"/>
      <c r="J24" s="10"/>
      <c r="K24" s="10"/>
      <c r="L24" s="10"/>
      <c r="M24" s="10"/>
    </row>
    <row r="25" spans="1:13" ht="14" x14ac:dyDescent="0.3">
      <c r="A25" s="15"/>
      <c r="B25" s="9" t="s">
        <v>9</v>
      </c>
      <c r="C25" s="9" t="s">
        <v>19</v>
      </c>
      <c r="D25" s="10"/>
      <c r="E25" s="10"/>
      <c r="F25" s="10"/>
      <c r="G25" s="10"/>
      <c r="H25" s="10"/>
      <c r="I25" s="10"/>
      <c r="J25" s="10"/>
      <c r="K25" s="10"/>
      <c r="L25" s="10"/>
      <c r="M25" s="10"/>
    </row>
    <row r="26" spans="1:13" ht="14" x14ac:dyDescent="0.3">
      <c r="A26" s="15"/>
      <c r="B26" s="9" t="s">
        <v>9</v>
      </c>
      <c r="C26" s="9" t="s">
        <v>24</v>
      </c>
      <c r="D26" s="10"/>
      <c r="E26" s="10"/>
      <c r="F26" s="10"/>
      <c r="G26" s="10"/>
      <c r="H26" s="10"/>
      <c r="I26" s="10"/>
      <c r="J26" s="10"/>
      <c r="K26" s="10"/>
      <c r="L26" s="10"/>
      <c r="M26" s="10"/>
    </row>
    <row r="27" spans="1:13" ht="14" x14ac:dyDescent="0.3">
      <c r="A27" s="15"/>
      <c r="B27" s="9" t="s">
        <v>9</v>
      </c>
      <c r="C27" s="9" t="s">
        <v>21</v>
      </c>
      <c r="D27" s="10"/>
      <c r="E27" s="10"/>
      <c r="F27" s="10"/>
      <c r="G27" s="10"/>
      <c r="H27" s="10"/>
      <c r="I27" s="10"/>
      <c r="J27" s="10"/>
      <c r="K27" s="10"/>
      <c r="L27" s="10"/>
      <c r="M27" s="10"/>
    </row>
    <row r="28" spans="1:13" ht="14" x14ac:dyDescent="0.3">
      <c r="A28" s="15"/>
      <c r="B28" s="9" t="s">
        <v>9</v>
      </c>
      <c r="C28" s="9" t="s">
        <v>22</v>
      </c>
      <c r="D28" s="10"/>
      <c r="E28" s="10"/>
      <c r="F28" s="10"/>
      <c r="G28" s="10"/>
      <c r="H28" s="10"/>
      <c r="I28" s="10"/>
      <c r="J28" s="10"/>
      <c r="K28" s="10"/>
      <c r="L28" s="10"/>
      <c r="M28" s="10"/>
    </row>
    <row r="29" spans="1:13" ht="14" x14ac:dyDescent="0.3">
      <c r="A29" s="15"/>
      <c r="B29" s="9" t="s">
        <v>25</v>
      </c>
      <c r="C29" s="9" t="s">
        <v>26</v>
      </c>
      <c r="D29" s="10"/>
      <c r="E29" s="10"/>
      <c r="F29" s="10"/>
      <c r="G29" s="10"/>
      <c r="H29" s="10"/>
      <c r="I29" s="10"/>
      <c r="J29" s="10"/>
      <c r="K29" s="10"/>
      <c r="L29" s="10"/>
      <c r="M29" s="10"/>
    </row>
    <row r="30" spans="1:13" ht="14" x14ac:dyDescent="0.3">
      <c r="A30" s="15"/>
      <c r="B30" s="9" t="s">
        <v>25</v>
      </c>
      <c r="C30" s="9" t="s">
        <v>27</v>
      </c>
      <c r="D30" s="10"/>
      <c r="E30" s="10"/>
      <c r="F30" s="10"/>
      <c r="G30" s="10"/>
      <c r="H30" s="10"/>
      <c r="I30" s="10"/>
      <c r="J30" s="10"/>
      <c r="K30" s="10"/>
      <c r="L30" s="10"/>
      <c r="M30" s="10"/>
    </row>
    <row r="31" spans="1:13" ht="14" x14ac:dyDescent="0.3">
      <c r="A31" s="15"/>
      <c r="B31" s="9" t="s">
        <v>25</v>
      </c>
      <c r="C31" s="9" t="s">
        <v>24</v>
      </c>
      <c r="D31" s="10"/>
      <c r="E31" s="10"/>
      <c r="F31" s="10"/>
      <c r="G31" s="10"/>
      <c r="H31" s="10"/>
      <c r="I31" s="10"/>
      <c r="J31" s="10"/>
      <c r="K31" s="10"/>
      <c r="L31" s="10"/>
      <c r="M31" s="10"/>
    </row>
    <row r="32" spans="1:13" ht="14" x14ac:dyDescent="0.3">
      <c r="A32" s="15"/>
      <c r="B32" s="9" t="s">
        <v>25</v>
      </c>
      <c r="C32" s="9" t="s">
        <v>28</v>
      </c>
      <c r="D32" s="10"/>
      <c r="E32" s="10"/>
      <c r="F32" s="10"/>
      <c r="G32" s="10"/>
      <c r="H32" s="10"/>
      <c r="I32" s="10"/>
      <c r="J32" s="10"/>
      <c r="K32" s="10"/>
      <c r="L32" s="10"/>
      <c r="M32" s="10"/>
    </row>
    <row r="33" spans="1:13" ht="14" x14ac:dyDescent="0.3">
      <c r="A33" s="15"/>
      <c r="B33" s="9" t="s">
        <v>25</v>
      </c>
      <c r="C33" s="9" t="s">
        <v>29</v>
      </c>
      <c r="D33" s="10"/>
      <c r="E33" s="10"/>
      <c r="F33" s="10"/>
      <c r="G33" s="10"/>
      <c r="H33" s="10"/>
      <c r="I33" s="10"/>
      <c r="J33" s="10"/>
      <c r="K33" s="10"/>
      <c r="L33" s="10"/>
      <c r="M33" s="10"/>
    </row>
    <row r="34" spans="1:13" ht="14" x14ac:dyDescent="0.3">
      <c r="A34" s="15"/>
      <c r="B34" s="18"/>
      <c r="C34" s="18"/>
      <c r="D34" s="10"/>
      <c r="E34" s="10"/>
      <c r="F34" s="10"/>
      <c r="G34" s="10"/>
      <c r="H34" s="10"/>
      <c r="I34" s="10"/>
      <c r="J34" s="10"/>
      <c r="K34" s="10"/>
      <c r="L34" s="10"/>
      <c r="M34" s="10"/>
    </row>
    <row r="35" spans="1:13" ht="14" x14ac:dyDescent="0.3">
      <c r="A35" s="13" t="s">
        <v>1</v>
      </c>
      <c r="B35" s="13" t="s">
        <v>2</v>
      </c>
      <c r="C35" s="14" t="s">
        <v>30</v>
      </c>
      <c r="D35" s="10"/>
      <c r="E35" s="10"/>
      <c r="F35" s="10"/>
      <c r="G35" s="10"/>
      <c r="H35" s="10"/>
      <c r="I35" s="10"/>
      <c r="J35" s="10"/>
      <c r="K35" s="10"/>
      <c r="L35" s="10"/>
      <c r="M35" s="10"/>
    </row>
    <row r="36" spans="1:13" ht="14" x14ac:dyDescent="0.3">
      <c r="A36" s="15"/>
      <c r="B36" s="9" t="s">
        <v>7</v>
      </c>
      <c r="C36" s="9" t="s">
        <v>31</v>
      </c>
      <c r="D36" s="10"/>
      <c r="E36" s="10"/>
      <c r="F36" s="10"/>
      <c r="G36" s="10"/>
      <c r="H36" s="10"/>
      <c r="I36" s="10"/>
      <c r="J36" s="10"/>
      <c r="K36" s="10"/>
      <c r="L36" s="10"/>
      <c r="M36" s="10"/>
    </row>
    <row r="37" spans="1:13" ht="14" x14ac:dyDescent="0.3">
      <c r="A37" s="15"/>
      <c r="B37" s="9" t="s">
        <v>7</v>
      </c>
      <c r="C37" s="9" t="s">
        <v>32</v>
      </c>
      <c r="D37" s="10"/>
      <c r="E37" s="10"/>
      <c r="F37" s="10"/>
      <c r="G37" s="10"/>
      <c r="H37" s="10"/>
      <c r="I37" s="10"/>
      <c r="J37" s="10"/>
      <c r="K37" s="10"/>
      <c r="L37" s="10"/>
      <c r="M37" s="10"/>
    </row>
    <row r="38" spans="1:13" ht="14" x14ac:dyDescent="0.3">
      <c r="A38" s="15"/>
      <c r="B38" s="9" t="s">
        <v>7</v>
      </c>
      <c r="C38" s="9" t="s">
        <v>33</v>
      </c>
      <c r="D38" s="10"/>
      <c r="E38" s="10"/>
      <c r="F38" s="10"/>
      <c r="G38" s="10"/>
      <c r="H38" s="10"/>
      <c r="I38" s="10"/>
      <c r="J38" s="10"/>
      <c r="K38" s="10"/>
      <c r="L38" s="10"/>
      <c r="M38" s="10"/>
    </row>
    <row r="39" spans="1:13" ht="14" x14ac:dyDescent="0.3">
      <c r="A39" s="15"/>
      <c r="B39" s="9" t="s">
        <v>7</v>
      </c>
      <c r="C39" s="9" t="s">
        <v>34</v>
      </c>
      <c r="D39" s="10"/>
      <c r="E39" s="10"/>
      <c r="F39" s="10"/>
      <c r="G39" s="10"/>
      <c r="H39" s="10"/>
      <c r="I39" s="10"/>
      <c r="J39" s="10"/>
      <c r="K39" s="10"/>
      <c r="L39" s="10"/>
      <c r="M39" s="10"/>
    </row>
    <row r="40" spans="1:13" ht="14" x14ac:dyDescent="0.3">
      <c r="A40" s="15"/>
      <c r="B40" s="9" t="s">
        <v>7</v>
      </c>
      <c r="C40" s="9" t="s">
        <v>35</v>
      </c>
      <c r="D40" s="10"/>
      <c r="E40" s="10"/>
      <c r="F40" s="10"/>
      <c r="G40" s="10"/>
      <c r="H40" s="10"/>
      <c r="I40" s="10"/>
      <c r="J40" s="10"/>
      <c r="K40" s="10"/>
      <c r="L40" s="10"/>
      <c r="M40" s="10"/>
    </row>
    <row r="41" spans="1:13" ht="14" x14ac:dyDescent="0.3">
      <c r="A41" s="15"/>
      <c r="B41" s="9" t="s">
        <v>7</v>
      </c>
      <c r="C41" s="9" t="s">
        <v>36</v>
      </c>
      <c r="D41" s="10"/>
      <c r="E41" s="10"/>
      <c r="F41" s="10"/>
      <c r="G41" s="10"/>
      <c r="H41" s="10"/>
      <c r="I41" s="10"/>
      <c r="J41" s="10"/>
      <c r="K41" s="10"/>
      <c r="L41" s="10"/>
      <c r="M41" s="10"/>
    </row>
    <row r="42" spans="1:13" ht="14" x14ac:dyDescent="0.3">
      <c r="A42" s="15"/>
      <c r="B42" s="9" t="s">
        <v>7</v>
      </c>
      <c r="C42" s="9" t="s">
        <v>37</v>
      </c>
      <c r="D42" s="10"/>
      <c r="E42" s="10"/>
      <c r="F42" s="10"/>
      <c r="G42" s="10"/>
      <c r="H42" s="10"/>
      <c r="I42" s="10"/>
      <c r="J42" s="10"/>
      <c r="K42" s="10"/>
      <c r="L42" s="10"/>
      <c r="M42" s="10"/>
    </row>
    <row r="43" spans="1:13" ht="14" x14ac:dyDescent="0.3">
      <c r="A43" s="15"/>
      <c r="B43" s="9" t="s">
        <v>7</v>
      </c>
      <c r="C43" s="9" t="s">
        <v>38</v>
      </c>
      <c r="D43" s="10"/>
      <c r="E43" s="10"/>
      <c r="F43" s="10"/>
      <c r="G43" s="10"/>
      <c r="H43" s="10"/>
      <c r="I43" s="10"/>
      <c r="J43" s="10"/>
      <c r="K43" s="10"/>
      <c r="L43" s="10"/>
      <c r="M43" s="10"/>
    </row>
    <row r="44" spans="1:13" ht="14" x14ac:dyDescent="0.3">
      <c r="A44" s="15"/>
      <c r="B44" s="9" t="s">
        <v>7</v>
      </c>
      <c r="C44" s="9" t="s">
        <v>39</v>
      </c>
      <c r="D44" s="10"/>
      <c r="E44" s="10"/>
      <c r="F44" s="10"/>
      <c r="G44" s="10"/>
      <c r="H44" s="10"/>
      <c r="I44" s="10"/>
      <c r="J44" s="10"/>
      <c r="K44" s="10"/>
      <c r="L44" s="10"/>
      <c r="M44" s="10"/>
    </row>
    <row r="45" spans="1:13" ht="14" x14ac:dyDescent="0.3">
      <c r="A45" s="15"/>
      <c r="B45" s="9" t="s">
        <v>7</v>
      </c>
      <c r="C45" s="9" t="s">
        <v>40</v>
      </c>
      <c r="D45" s="10"/>
      <c r="E45" s="10"/>
      <c r="F45" s="10"/>
      <c r="G45" s="10"/>
      <c r="H45" s="10"/>
      <c r="I45" s="10"/>
      <c r="J45" s="10"/>
      <c r="K45" s="10"/>
      <c r="L45" s="10"/>
      <c r="M45" s="10"/>
    </row>
    <row r="46" spans="1:13" ht="14" x14ac:dyDescent="0.3">
      <c r="A46" s="15"/>
      <c r="B46" s="9" t="s">
        <v>7</v>
      </c>
      <c r="C46" s="9" t="s">
        <v>41</v>
      </c>
      <c r="D46" s="10"/>
      <c r="E46" s="10"/>
      <c r="F46" s="10"/>
      <c r="G46" s="10"/>
      <c r="H46" s="10"/>
      <c r="I46" s="10"/>
      <c r="J46" s="10"/>
      <c r="K46" s="10"/>
      <c r="L46" s="10"/>
      <c r="M46" s="10"/>
    </row>
    <row r="47" spans="1:13" ht="14" x14ac:dyDescent="0.3">
      <c r="A47" s="15"/>
      <c r="B47" s="9" t="s">
        <v>7</v>
      </c>
      <c r="C47" s="9" t="s">
        <v>42</v>
      </c>
      <c r="D47" s="10"/>
      <c r="E47" s="10"/>
      <c r="F47" s="10"/>
      <c r="G47" s="10"/>
      <c r="H47" s="10"/>
      <c r="I47" s="10"/>
      <c r="J47" s="10"/>
      <c r="K47" s="10"/>
      <c r="L47" s="10"/>
      <c r="M47" s="10"/>
    </row>
    <row r="48" spans="1:13" ht="14" x14ac:dyDescent="0.3">
      <c r="A48" s="15"/>
      <c r="B48" s="9" t="s">
        <v>7</v>
      </c>
      <c r="C48" s="9" t="s">
        <v>43</v>
      </c>
      <c r="D48" s="10"/>
      <c r="E48" s="10"/>
      <c r="F48" s="10"/>
      <c r="G48" s="10"/>
      <c r="H48" s="10"/>
      <c r="I48" s="10"/>
      <c r="J48" s="10"/>
      <c r="K48" s="10"/>
      <c r="L48" s="10"/>
      <c r="M48" s="10"/>
    </row>
    <row r="49" spans="1:13" ht="14" x14ac:dyDescent="0.3">
      <c r="A49" s="15"/>
      <c r="B49" s="9" t="s">
        <v>7</v>
      </c>
      <c r="C49" s="9" t="s">
        <v>44</v>
      </c>
      <c r="D49" s="10"/>
      <c r="E49" s="10"/>
      <c r="F49" s="10"/>
      <c r="G49" s="10"/>
      <c r="H49" s="10"/>
      <c r="I49" s="10"/>
      <c r="J49" s="10"/>
      <c r="K49" s="10"/>
      <c r="L49" s="10"/>
      <c r="M49" s="10"/>
    </row>
    <row r="50" spans="1:13" ht="14" x14ac:dyDescent="0.3">
      <c r="A50" s="15"/>
      <c r="B50" s="9" t="s">
        <v>7</v>
      </c>
      <c r="C50" s="9" t="s">
        <v>45</v>
      </c>
      <c r="D50" s="10"/>
      <c r="E50" s="10"/>
      <c r="F50" s="10"/>
      <c r="G50" s="10"/>
      <c r="H50" s="10"/>
      <c r="I50" s="10"/>
      <c r="J50" s="10"/>
      <c r="K50" s="10"/>
      <c r="L50" s="10"/>
      <c r="M50" s="10"/>
    </row>
    <row r="51" spans="1:13" ht="14" x14ac:dyDescent="0.3">
      <c r="A51" s="15"/>
      <c r="B51" s="9" t="s">
        <v>7</v>
      </c>
      <c r="C51" s="9" t="s">
        <v>46</v>
      </c>
      <c r="D51" s="10"/>
      <c r="E51" s="10"/>
      <c r="F51" s="10"/>
      <c r="G51" s="10"/>
      <c r="H51" s="10"/>
      <c r="I51" s="10"/>
      <c r="J51" s="10"/>
      <c r="K51" s="10"/>
      <c r="L51" s="10"/>
      <c r="M51" s="10"/>
    </row>
    <row r="52" spans="1:13" ht="14" x14ac:dyDescent="0.3">
      <c r="A52" s="15"/>
      <c r="B52" s="9" t="s">
        <v>7</v>
      </c>
      <c r="C52" s="9" t="s">
        <v>47</v>
      </c>
      <c r="D52" s="10"/>
      <c r="E52" s="10"/>
      <c r="F52" s="10"/>
      <c r="G52" s="10"/>
      <c r="H52" s="10"/>
      <c r="I52" s="10"/>
      <c r="J52" s="10"/>
      <c r="K52" s="10"/>
      <c r="L52" s="10"/>
      <c r="M52" s="10"/>
    </row>
    <row r="53" spans="1:13" ht="14" x14ac:dyDescent="0.3">
      <c r="A53" s="15"/>
      <c r="B53" s="9" t="s">
        <v>7</v>
      </c>
      <c r="C53" s="9" t="s">
        <v>48</v>
      </c>
      <c r="D53" s="10"/>
      <c r="E53" s="10"/>
      <c r="F53" s="10"/>
      <c r="G53" s="10"/>
      <c r="H53" s="10"/>
      <c r="I53" s="10"/>
      <c r="J53" s="10"/>
      <c r="K53" s="10"/>
      <c r="L53" s="10"/>
      <c r="M53" s="10"/>
    </row>
    <row r="54" spans="1:13" ht="14" x14ac:dyDescent="0.3">
      <c r="A54" s="15"/>
      <c r="B54" s="9" t="s">
        <v>7</v>
      </c>
      <c r="C54" s="9" t="s">
        <v>49</v>
      </c>
      <c r="D54" s="10"/>
      <c r="E54" s="10"/>
      <c r="F54" s="10"/>
      <c r="G54" s="10"/>
      <c r="H54" s="10"/>
      <c r="I54" s="10"/>
      <c r="J54" s="10"/>
      <c r="K54" s="10"/>
      <c r="L54" s="10"/>
      <c r="M54" s="10"/>
    </row>
    <row r="55" spans="1:13" ht="14" x14ac:dyDescent="0.3">
      <c r="A55" s="15"/>
      <c r="B55" s="9" t="s">
        <v>7</v>
      </c>
      <c r="C55" s="9" t="s">
        <v>50</v>
      </c>
      <c r="D55" s="10"/>
      <c r="E55" s="10"/>
      <c r="F55" s="10"/>
      <c r="G55" s="10"/>
      <c r="H55" s="10"/>
      <c r="I55" s="10"/>
      <c r="J55" s="10"/>
      <c r="K55" s="10"/>
      <c r="L55" s="10"/>
      <c r="M55" s="10"/>
    </row>
    <row r="56" spans="1:13" ht="14" x14ac:dyDescent="0.3">
      <c r="A56" s="15"/>
      <c r="B56" s="9" t="s">
        <v>7</v>
      </c>
      <c r="C56" s="9" t="s">
        <v>51</v>
      </c>
      <c r="D56" s="10"/>
      <c r="E56" s="10"/>
      <c r="F56" s="10"/>
      <c r="G56" s="10"/>
      <c r="H56" s="10"/>
      <c r="I56" s="10"/>
      <c r="J56" s="10"/>
      <c r="K56" s="10"/>
      <c r="L56" s="10"/>
      <c r="M56" s="10"/>
    </row>
    <row r="57" spans="1:13" ht="14" x14ac:dyDescent="0.3">
      <c r="A57" s="15"/>
      <c r="B57" s="9" t="s">
        <v>7</v>
      </c>
      <c r="C57" s="9" t="s">
        <v>52</v>
      </c>
      <c r="D57" s="10"/>
      <c r="E57" s="10"/>
      <c r="F57" s="10"/>
      <c r="G57" s="10"/>
      <c r="H57" s="10"/>
      <c r="I57" s="10"/>
      <c r="J57" s="10"/>
      <c r="K57" s="10"/>
      <c r="L57" s="10"/>
      <c r="M57" s="10"/>
    </row>
    <row r="58" spans="1:13" ht="14" x14ac:dyDescent="0.3">
      <c r="A58" s="15"/>
      <c r="B58" s="9" t="s">
        <v>7</v>
      </c>
      <c r="C58" s="9" t="s">
        <v>53</v>
      </c>
      <c r="D58" s="10"/>
      <c r="E58" s="10"/>
      <c r="F58" s="10"/>
      <c r="G58" s="10"/>
      <c r="H58" s="10"/>
      <c r="I58" s="10"/>
      <c r="J58" s="10"/>
      <c r="K58" s="10"/>
      <c r="L58" s="10"/>
      <c r="M58" s="10"/>
    </row>
    <row r="59" spans="1:13" ht="14" x14ac:dyDescent="0.3">
      <c r="A59" s="15"/>
      <c r="B59" s="9" t="s">
        <v>7</v>
      </c>
      <c r="C59" s="9" t="s">
        <v>54</v>
      </c>
      <c r="D59" s="10"/>
      <c r="E59" s="10"/>
      <c r="F59" s="10"/>
      <c r="G59" s="10"/>
      <c r="H59" s="10"/>
      <c r="I59" s="10"/>
      <c r="J59" s="10"/>
      <c r="K59" s="10"/>
      <c r="L59" s="10"/>
      <c r="M59" s="10"/>
    </row>
    <row r="60" spans="1:13" ht="14" x14ac:dyDescent="0.3">
      <c r="A60" s="15"/>
      <c r="B60" s="9" t="s">
        <v>7</v>
      </c>
      <c r="C60" s="9" t="s">
        <v>55</v>
      </c>
      <c r="D60" s="10"/>
      <c r="E60" s="10"/>
      <c r="F60" s="10"/>
      <c r="G60" s="10"/>
      <c r="H60" s="10"/>
      <c r="I60" s="10"/>
      <c r="J60" s="10"/>
      <c r="K60" s="10"/>
      <c r="L60" s="10"/>
      <c r="M60" s="10"/>
    </row>
    <row r="61" spans="1:13" ht="14" x14ac:dyDescent="0.3">
      <c r="A61" s="15"/>
      <c r="B61" s="9" t="s">
        <v>7</v>
      </c>
      <c r="C61" s="9" t="s">
        <v>56</v>
      </c>
      <c r="D61" s="10"/>
      <c r="E61" s="10"/>
      <c r="F61" s="10"/>
      <c r="G61" s="10"/>
      <c r="H61" s="10"/>
      <c r="I61" s="10"/>
      <c r="J61" s="10"/>
      <c r="K61" s="10"/>
      <c r="L61" s="10"/>
      <c r="M61" s="10"/>
    </row>
    <row r="62" spans="1:13" ht="14" x14ac:dyDescent="0.3">
      <c r="A62" s="15"/>
      <c r="B62" s="9" t="s">
        <v>7</v>
      </c>
      <c r="C62" s="9" t="s">
        <v>57</v>
      </c>
      <c r="D62" s="10"/>
      <c r="E62" s="10"/>
      <c r="F62" s="10"/>
      <c r="G62" s="10"/>
      <c r="H62" s="10"/>
      <c r="I62" s="10"/>
      <c r="J62" s="10"/>
      <c r="K62" s="10"/>
      <c r="L62" s="10"/>
      <c r="M62" s="10"/>
    </row>
    <row r="63" spans="1:13" ht="14" x14ac:dyDescent="0.3">
      <c r="A63" s="15"/>
      <c r="B63" s="9" t="s">
        <v>7</v>
      </c>
      <c r="C63" s="19" t="s">
        <v>58</v>
      </c>
      <c r="D63" s="10"/>
      <c r="E63" s="10"/>
      <c r="F63" s="10"/>
      <c r="G63" s="10"/>
      <c r="H63" s="10"/>
      <c r="I63" s="10"/>
      <c r="J63" s="10"/>
      <c r="K63" s="10"/>
      <c r="L63" s="10"/>
      <c r="M63" s="10"/>
    </row>
    <row r="64" spans="1:13" ht="14" x14ac:dyDescent="0.3">
      <c r="A64" s="15"/>
      <c r="B64" s="18"/>
      <c r="C64" s="18"/>
      <c r="D64" s="10"/>
      <c r="E64" s="10"/>
      <c r="F64" s="10"/>
      <c r="G64" s="10"/>
      <c r="H64" s="10"/>
      <c r="I64" s="10"/>
      <c r="J64" s="10"/>
      <c r="K64" s="10"/>
      <c r="L64" s="10"/>
      <c r="M64" s="10"/>
    </row>
    <row r="65" spans="1:13" ht="14" x14ac:dyDescent="0.3">
      <c r="A65" s="15"/>
      <c r="B65" s="18"/>
      <c r="C65" s="18"/>
      <c r="D65" s="10"/>
      <c r="E65" s="10"/>
      <c r="F65" s="10"/>
      <c r="G65" s="10"/>
      <c r="H65" s="10"/>
      <c r="I65" s="10"/>
      <c r="J65" s="10"/>
      <c r="K65" s="10"/>
      <c r="L65" s="10"/>
      <c r="M65" s="10"/>
    </row>
    <row r="66" spans="1:13" ht="14" x14ac:dyDescent="0.3">
      <c r="A66" s="15"/>
      <c r="B66" s="18"/>
      <c r="C66" s="18"/>
      <c r="D66" s="10"/>
      <c r="E66" s="10"/>
      <c r="F66" s="10"/>
      <c r="G66" s="10"/>
      <c r="H66" s="10"/>
      <c r="I66" s="10"/>
      <c r="J66" s="10"/>
      <c r="K66" s="10"/>
      <c r="L66" s="10"/>
      <c r="M66" s="10"/>
    </row>
    <row r="67" spans="1:13" ht="14" x14ac:dyDescent="0.3">
      <c r="A67" s="15"/>
      <c r="B67" s="18"/>
      <c r="C67" s="18"/>
      <c r="D67" s="10"/>
      <c r="E67" s="10"/>
      <c r="F67" s="10"/>
      <c r="G67" s="10"/>
      <c r="H67" s="10"/>
      <c r="I67" s="10"/>
      <c r="J67" s="10"/>
      <c r="K67" s="10"/>
      <c r="L67" s="10"/>
      <c r="M67" s="10"/>
    </row>
    <row r="68" spans="1:13" ht="14" x14ac:dyDescent="0.3">
      <c r="A68" s="15"/>
      <c r="B68" s="18"/>
      <c r="C68" s="18"/>
      <c r="D68" s="10"/>
      <c r="E68" s="10"/>
      <c r="F68" s="10"/>
      <c r="G68" s="10"/>
      <c r="H68" s="10"/>
      <c r="I68" s="10"/>
      <c r="J68" s="10"/>
      <c r="K68" s="10"/>
      <c r="L68" s="10"/>
      <c r="M68" s="10"/>
    </row>
    <row r="69" spans="1:13" ht="14" x14ac:dyDescent="0.3">
      <c r="A69" s="13" t="s">
        <v>1</v>
      </c>
      <c r="B69" s="13" t="s">
        <v>2</v>
      </c>
      <c r="C69" s="14" t="s">
        <v>59</v>
      </c>
      <c r="D69" s="10"/>
      <c r="E69" s="10"/>
      <c r="F69" s="10"/>
      <c r="G69" s="10"/>
      <c r="H69" s="10"/>
      <c r="I69" s="10"/>
      <c r="J69" s="10"/>
      <c r="K69" s="10"/>
      <c r="L69" s="10"/>
      <c r="M69" s="10"/>
    </row>
    <row r="70" spans="1:13" ht="14" x14ac:dyDescent="0.3">
      <c r="A70" s="15"/>
      <c r="B70" s="9" t="s">
        <v>7</v>
      </c>
      <c r="C70" s="19" t="s">
        <v>60</v>
      </c>
      <c r="D70" s="10"/>
      <c r="E70" s="10"/>
      <c r="F70" s="10"/>
      <c r="G70" s="10"/>
      <c r="H70" s="10"/>
      <c r="I70" s="10"/>
      <c r="J70" s="10"/>
      <c r="K70" s="10"/>
      <c r="L70" s="10"/>
      <c r="M70" s="10"/>
    </row>
    <row r="71" spans="1:13" ht="14" x14ac:dyDescent="0.3">
      <c r="A71" s="15"/>
      <c r="B71" s="9" t="s">
        <v>7</v>
      </c>
      <c r="C71" s="19" t="s">
        <v>61</v>
      </c>
      <c r="D71" s="10"/>
      <c r="E71" s="10"/>
      <c r="F71" s="10"/>
      <c r="G71" s="10"/>
      <c r="H71" s="10"/>
      <c r="I71" s="10"/>
      <c r="J71" s="10"/>
      <c r="K71" s="10"/>
      <c r="L71" s="10"/>
      <c r="M71" s="10"/>
    </row>
    <row r="72" spans="1:13" ht="14" x14ac:dyDescent="0.3">
      <c r="A72" s="15"/>
      <c r="B72" s="9" t="s">
        <v>7</v>
      </c>
      <c r="C72" s="19" t="s">
        <v>62</v>
      </c>
      <c r="D72" s="10"/>
      <c r="E72" s="10"/>
      <c r="F72" s="10"/>
      <c r="G72" s="10"/>
      <c r="H72" s="10"/>
      <c r="I72" s="10"/>
      <c r="J72" s="10"/>
      <c r="K72" s="10"/>
      <c r="L72" s="10"/>
      <c r="M72" s="10"/>
    </row>
    <row r="73" spans="1:13" ht="14" x14ac:dyDescent="0.3">
      <c r="A73" s="15"/>
      <c r="B73" s="9" t="s">
        <v>7</v>
      </c>
      <c r="C73" s="19" t="s">
        <v>63</v>
      </c>
      <c r="D73" s="10"/>
      <c r="E73" s="10"/>
      <c r="F73" s="10"/>
      <c r="G73" s="10"/>
      <c r="H73" s="10"/>
      <c r="I73" s="10"/>
      <c r="J73" s="10"/>
      <c r="K73" s="10"/>
      <c r="L73" s="10"/>
      <c r="M73" s="10"/>
    </row>
    <row r="74" spans="1:13" ht="14" x14ac:dyDescent="0.3">
      <c r="A74" s="15"/>
      <c r="B74" s="9" t="s">
        <v>64</v>
      </c>
      <c r="C74" s="19" t="s">
        <v>65</v>
      </c>
      <c r="D74" s="10"/>
      <c r="E74" s="10"/>
      <c r="F74" s="10"/>
      <c r="G74" s="10"/>
      <c r="H74" s="10"/>
      <c r="I74" s="10"/>
      <c r="J74" s="10"/>
      <c r="K74" s="10"/>
      <c r="L74" s="10"/>
      <c r="M74" s="10"/>
    </row>
    <row r="75" spans="1:13" ht="14" x14ac:dyDescent="0.3">
      <c r="A75" s="15"/>
      <c r="B75" s="9" t="s">
        <v>64</v>
      </c>
      <c r="C75" s="19" t="s">
        <v>66</v>
      </c>
      <c r="D75" s="10"/>
      <c r="E75" s="10"/>
      <c r="F75" s="10"/>
      <c r="G75" s="10"/>
      <c r="H75" s="10"/>
      <c r="I75" s="10"/>
      <c r="J75" s="10"/>
      <c r="K75" s="10"/>
      <c r="L75" s="10"/>
      <c r="M75" s="10"/>
    </row>
    <row r="76" spans="1:13" ht="14" x14ac:dyDescent="0.3">
      <c r="A76" s="15"/>
      <c r="B76" s="9" t="s">
        <v>64</v>
      </c>
      <c r="C76" s="19" t="s">
        <v>67</v>
      </c>
      <c r="D76" s="10"/>
      <c r="E76" s="10"/>
      <c r="F76" s="10"/>
      <c r="G76" s="10"/>
      <c r="H76" s="10"/>
      <c r="I76" s="10"/>
      <c r="J76" s="10"/>
      <c r="K76" s="10"/>
      <c r="L76" s="10"/>
      <c r="M76" s="10"/>
    </row>
    <row r="77" spans="1:13" ht="14" x14ac:dyDescent="0.3">
      <c r="A77" s="15"/>
      <c r="B77" s="9" t="s">
        <v>64</v>
      </c>
      <c r="C77" s="19" t="s">
        <v>68</v>
      </c>
      <c r="D77" s="10"/>
      <c r="E77" s="10"/>
      <c r="F77" s="10"/>
      <c r="G77" s="10"/>
      <c r="H77" s="10"/>
      <c r="I77" s="10"/>
      <c r="J77" s="10"/>
      <c r="K77" s="10"/>
      <c r="L77" s="10"/>
      <c r="M77" s="10"/>
    </row>
    <row r="78" spans="1:13" ht="14" x14ac:dyDescent="0.3">
      <c r="A78" s="15"/>
      <c r="B78" s="9" t="s">
        <v>64</v>
      </c>
      <c r="C78" s="19" t="s">
        <v>69</v>
      </c>
      <c r="D78" s="10"/>
      <c r="E78" s="10"/>
      <c r="F78" s="10"/>
      <c r="G78" s="10"/>
      <c r="H78" s="10"/>
      <c r="I78" s="10"/>
      <c r="J78" s="10"/>
      <c r="K78" s="10"/>
      <c r="L78" s="10"/>
      <c r="M78" s="10"/>
    </row>
    <row r="79" spans="1:13" ht="14" x14ac:dyDescent="0.3">
      <c r="A79" s="15"/>
      <c r="B79" s="9" t="s">
        <v>64</v>
      </c>
      <c r="C79" s="19" t="s">
        <v>70</v>
      </c>
      <c r="D79" s="10"/>
      <c r="E79" s="10"/>
      <c r="F79" s="10"/>
      <c r="G79" s="10"/>
      <c r="H79" s="10"/>
      <c r="I79" s="10"/>
      <c r="J79" s="10"/>
      <c r="K79" s="10"/>
      <c r="L79" s="10"/>
      <c r="M79" s="10"/>
    </row>
    <row r="80" spans="1:13" ht="14" x14ac:dyDescent="0.3">
      <c r="A80" s="15"/>
      <c r="B80" s="9" t="s">
        <v>64</v>
      </c>
      <c r="C80" s="19" t="s">
        <v>71</v>
      </c>
      <c r="D80" s="10"/>
      <c r="E80" s="10"/>
      <c r="F80" s="10"/>
      <c r="G80" s="10"/>
      <c r="H80" s="10"/>
      <c r="I80" s="10"/>
      <c r="J80" s="10"/>
      <c r="K80" s="10"/>
      <c r="L80" s="10"/>
      <c r="M80" s="10"/>
    </row>
    <row r="81" spans="1:13" ht="14" x14ac:dyDescent="0.3">
      <c r="A81" s="15"/>
      <c r="B81" s="9" t="s">
        <v>64</v>
      </c>
      <c r="C81" s="19" t="s">
        <v>72</v>
      </c>
      <c r="D81" s="10"/>
      <c r="E81" s="10"/>
      <c r="F81" s="10"/>
      <c r="G81" s="10"/>
      <c r="H81" s="10"/>
      <c r="I81" s="10"/>
      <c r="J81" s="10"/>
      <c r="K81" s="10"/>
      <c r="L81" s="10"/>
      <c r="M81" s="10"/>
    </row>
    <row r="82" spans="1:13" ht="14" x14ac:dyDescent="0.3">
      <c r="A82" s="15"/>
      <c r="B82" s="9" t="s">
        <v>64</v>
      </c>
      <c r="C82" s="19" t="s">
        <v>73</v>
      </c>
      <c r="D82" s="10"/>
      <c r="E82" s="10"/>
      <c r="F82" s="10"/>
      <c r="G82" s="10"/>
      <c r="H82" s="10"/>
      <c r="I82" s="10"/>
      <c r="J82" s="10"/>
      <c r="K82" s="10"/>
      <c r="L82" s="10"/>
      <c r="M82" s="10"/>
    </row>
    <row r="83" spans="1:13" ht="14" x14ac:dyDescent="0.3">
      <c r="A83" s="15"/>
      <c r="B83" s="9" t="s">
        <v>64</v>
      </c>
      <c r="C83" s="19" t="s">
        <v>74</v>
      </c>
      <c r="D83" s="10"/>
      <c r="E83" s="10"/>
      <c r="F83" s="10"/>
      <c r="G83" s="10"/>
      <c r="H83" s="10"/>
      <c r="I83" s="10"/>
      <c r="J83" s="10"/>
      <c r="K83" s="10"/>
      <c r="L83" s="10"/>
      <c r="M83" s="10"/>
    </row>
    <row r="84" spans="1:13" ht="14" x14ac:dyDescent="0.3">
      <c r="A84" s="15"/>
      <c r="B84" s="9" t="s">
        <v>64</v>
      </c>
      <c r="C84" s="19" t="s">
        <v>75</v>
      </c>
      <c r="D84" s="10"/>
      <c r="E84" s="10"/>
      <c r="F84" s="10"/>
      <c r="G84" s="10"/>
      <c r="H84" s="10"/>
      <c r="I84" s="10"/>
      <c r="J84" s="10"/>
      <c r="K84" s="10"/>
      <c r="L84" s="10"/>
      <c r="M84" s="10"/>
    </row>
    <row r="85" spans="1:13" ht="14" x14ac:dyDescent="0.3">
      <c r="A85" s="15"/>
      <c r="B85" s="9" t="s">
        <v>64</v>
      </c>
      <c r="C85" s="19" t="s">
        <v>76</v>
      </c>
      <c r="D85" s="10"/>
      <c r="E85" s="10"/>
      <c r="F85" s="10"/>
      <c r="G85" s="10"/>
      <c r="H85" s="10"/>
      <c r="I85" s="10"/>
      <c r="J85" s="10"/>
      <c r="K85" s="10"/>
      <c r="L85" s="10"/>
      <c r="M85" s="10"/>
    </row>
    <row r="86" spans="1:13" ht="14" x14ac:dyDescent="0.3">
      <c r="A86" s="15"/>
      <c r="B86" s="9" t="s">
        <v>64</v>
      </c>
      <c r="C86" s="19" t="s">
        <v>77</v>
      </c>
      <c r="D86" s="10"/>
      <c r="E86" s="10"/>
      <c r="F86" s="10"/>
      <c r="G86" s="10"/>
      <c r="H86" s="10"/>
      <c r="I86" s="10"/>
      <c r="J86" s="10"/>
      <c r="K86" s="10"/>
      <c r="L86" s="10"/>
      <c r="M86" s="10"/>
    </row>
    <row r="87" spans="1:13" ht="14" x14ac:dyDescent="0.3">
      <c r="A87" s="15"/>
      <c r="B87" s="9" t="s">
        <v>64</v>
      </c>
      <c r="C87" s="19" t="s">
        <v>78</v>
      </c>
      <c r="D87" s="10"/>
      <c r="E87" s="10"/>
      <c r="F87" s="10"/>
      <c r="G87" s="10"/>
      <c r="H87" s="10"/>
      <c r="I87" s="10"/>
      <c r="J87" s="10"/>
      <c r="K87" s="10"/>
      <c r="L87" s="10"/>
      <c r="M87" s="10"/>
    </row>
    <row r="88" spans="1:13" ht="14" x14ac:dyDescent="0.3">
      <c r="A88" s="20"/>
      <c r="B88" s="21" t="s">
        <v>64</v>
      </c>
      <c r="C88" s="19" t="s">
        <v>79</v>
      </c>
    </row>
    <row r="89" spans="1:13" ht="14" x14ac:dyDescent="0.3">
      <c r="A89" s="22"/>
      <c r="B89" s="23"/>
      <c r="C89" s="23" t="s">
        <v>80</v>
      </c>
    </row>
    <row r="90" spans="1:13" ht="14" x14ac:dyDescent="0.3">
      <c r="A90" s="24"/>
      <c r="B90" s="19" t="s">
        <v>64</v>
      </c>
      <c r="C90" s="19" t="s">
        <v>81</v>
      </c>
    </row>
    <row r="91" spans="1:13" ht="14" x14ac:dyDescent="0.3">
      <c r="A91" s="25"/>
      <c r="B91" s="19" t="s">
        <v>64</v>
      </c>
      <c r="C91" s="19" t="s">
        <v>82</v>
      </c>
    </row>
    <row r="92" spans="1:13" ht="14" x14ac:dyDescent="0.3">
      <c r="A92" s="26"/>
      <c r="B92" s="19" t="s">
        <v>64</v>
      </c>
      <c r="C92" s="27" t="s">
        <v>83</v>
      </c>
    </row>
    <row r="93" spans="1:13" ht="14" x14ac:dyDescent="0.3">
      <c r="A93" s="26"/>
      <c r="B93" s="19" t="s">
        <v>64</v>
      </c>
      <c r="C93" s="27" t="s">
        <v>84</v>
      </c>
    </row>
    <row r="94" spans="1:13" ht="14" x14ac:dyDescent="0.3">
      <c r="A94" s="28"/>
      <c r="B94" s="29" t="s">
        <v>64</v>
      </c>
      <c r="C94" s="30" t="s">
        <v>85</v>
      </c>
    </row>
  </sheetData>
  <sheetProtection algorithmName="SHA-512" hashValue="gGBNYw7af88NJVzjRCvj141yar977oYE93zzY0iPrM4VM+NilMQeymhFKPauwOCvC5Hudkdnaz+OXGpE1G5FzQ==" saltValue="zt8a7pX1OhoXcri4JOy31Q==" spinCount="100000" sheet="1" objects="1" scenarios="1"/>
  <pageMargins left="0.75" right="0.75" top="1" bottom="1" header="0.511811023622047" footer="0.511811023622047"/>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24"/>
  <sheetViews>
    <sheetView zoomScaleNormal="100" workbookViewId="0"/>
  </sheetViews>
  <sheetFormatPr baseColWidth="10" defaultColWidth="10.6328125" defaultRowHeight="12.5" x14ac:dyDescent="0.25"/>
  <cols>
    <col min="1" max="1" width="25.6328125" customWidth="1"/>
    <col min="2" max="2" width="21.1796875" customWidth="1"/>
    <col min="3" max="3" width="25.6328125" customWidth="1"/>
    <col min="4" max="4" width="43.36328125" customWidth="1"/>
  </cols>
  <sheetData>
    <row r="1" spans="1:4" x14ac:dyDescent="0.25">
      <c r="A1" s="442" t="s">
        <v>452</v>
      </c>
    </row>
    <row r="2" spans="1:4" x14ac:dyDescent="0.25">
      <c r="A2" s="442" t="s">
        <v>453</v>
      </c>
    </row>
    <row r="3" spans="1:4" x14ac:dyDescent="0.25">
      <c r="A3" s="442"/>
    </row>
    <row r="5" spans="1:4" ht="15.5" x14ac:dyDescent="0.35">
      <c r="A5" s="443" t="s">
        <v>454</v>
      </c>
      <c r="B5" s="443" t="s">
        <v>455</v>
      </c>
      <c r="C5" s="443" t="s">
        <v>456</v>
      </c>
      <c r="D5" s="443" t="s">
        <v>457</v>
      </c>
    </row>
    <row r="6" spans="1:4" ht="15.5" x14ac:dyDescent="0.35">
      <c r="A6" s="444" t="s">
        <v>458</v>
      </c>
      <c r="B6" s="444" t="s">
        <v>459</v>
      </c>
      <c r="C6" s="444" t="s">
        <v>460</v>
      </c>
      <c r="D6" s="445" t="s">
        <v>461</v>
      </c>
    </row>
    <row r="7" spans="1:4" ht="15.5" x14ac:dyDescent="0.35">
      <c r="A7" s="444" t="s">
        <v>462</v>
      </c>
      <c r="B7" s="444" t="s">
        <v>463</v>
      </c>
      <c r="C7" s="444" t="s">
        <v>460</v>
      </c>
      <c r="D7" s="445" t="s">
        <v>464</v>
      </c>
    </row>
    <row r="8" spans="1:4" ht="15.5" x14ac:dyDescent="0.35">
      <c r="A8" s="444" t="s">
        <v>465</v>
      </c>
      <c r="B8" s="444" t="s">
        <v>459</v>
      </c>
      <c r="C8" s="444" t="s">
        <v>460</v>
      </c>
      <c r="D8" s="444"/>
    </row>
    <row r="9" spans="1:4" ht="15.5" x14ac:dyDescent="0.35">
      <c r="A9" s="444" t="s">
        <v>466</v>
      </c>
      <c r="B9" s="444" t="s">
        <v>459</v>
      </c>
      <c r="C9" s="444" t="s">
        <v>467</v>
      </c>
      <c r="D9" s="445" t="s">
        <v>468</v>
      </c>
    </row>
    <row r="10" spans="1:4" ht="15.5" x14ac:dyDescent="0.35">
      <c r="A10" s="444" t="s">
        <v>469</v>
      </c>
      <c r="B10" s="444" t="s">
        <v>459</v>
      </c>
      <c r="C10" s="444" t="s">
        <v>470</v>
      </c>
      <c r="D10" s="445" t="s">
        <v>471</v>
      </c>
    </row>
    <row r="11" spans="1:4" ht="15.5" x14ac:dyDescent="0.35">
      <c r="A11" s="444" t="s">
        <v>472</v>
      </c>
      <c r="B11" s="444" t="s">
        <v>459</v>
      </c>
      <c r="C11" s="444" t="s">
        <v>473</v>
      </c>
      <c r="D11" s="445" t="s">
        <v>474</v>
      </c>
    </row>
    <row r="12" spans="1:4" ht="15.5" x14ac:dyDescent="0.35">
      <c r="A12" s="444" t="s">
        <v>475</v>
      </c>
      <c r="B12" s="444" t="s">
        <v>463</v>
      </c>
      <c r="C12" s="444" t="s">
        <v>460</v>
      </c>
      <c r="D12" s="445" t="s">
        <v>464</v>
      </c>
    </row>
    <row r="13" spans="1:4" ht="15.5" x14ac:dyDescent="0.35">
      <c r="A13" s="444" t="s">
        <v>476</v>
      </c>
      <c r="B13" s="444" t="s">
        <v>459</v>
      </c>
      <c r="C13" s="444" t="s">
        <v>460</v>
      </c>
      <c r="D13" s="445" t="s">
        <v>477</v>
      </c>
    </row>
    <row r="14" spans="1:4" ht="15.5" x14ac:dyDescent="0.35">
      <c r="A14" s="444" t="s">
        <v>91</v>
      </c>
      <c r="B14" s="444" t="s">
        <v>459</v>
      </c>
      <c r="C14" s="444" t="s">
        <v>460</v>
      </c>
      <c r="D14" s="445" t="s">
        <v>478</v>
      </c>
    </row>
    <row r="15" spans="1:4" ht="15.5" x14ac:dyDescent="0.35">
      <c r="A15" s="446" t="s">
        <v>479</v>
      </c>
      <c r="B15" s="444" t="s">
        <v>480</v>
      </c>
      <c r="C15" s="444" t="s">
        <v>460</v>
      </c>
      <c r="D15" s="444" t="s">
        <v>481</v>
      </c>
    </row>
    <row r="16" spans="1:4" ht="15.5" x14ac:dyDescent="0.35">
      <c r="A16" s="446" t="s">
        <v>482</v>
      </c>
      <c r="B16" s="444" t="s">
        <v>480</v>
      </c>
      <c r="C16" s="444" t="s">
        <v>460</v>
      </c>
      <c r="D16" s="447" t="s">
        <v>483</v>
      </c>
    </row>
    <row r="17" spans="1:4" ht="15.5" x14ac:dyDescent="0.35">
      <c r="A17" s="444" t="s">
        <v>484</v>
      </c>
      <c r="B17" s="444" t="s">
        <v>459</v>
      </c>
      <c r="C17" s="444" t="s">
        <v>485</v>
      </c>
      <c r="D17" s="444"/>
    </row>
    <row r="18" spans="1:4" ht="15.5" x14ac:dyDescent="0.35">
      <c r="A18" s="446" t="s">
        <v>486</v>
      </c>
      <c r="B18" s="444" t="s">
        <v>459</v>
      </c>
      <c r="C18" s="444" t="s">
        <v>487</v>
      </c>
      <c r="D18" s="445" t="s">
        <v>488</v>
      </c>
    </row>
    <row r="19" spans="1:4" ht="15.5" x14ac:dyDescent="0.35">
      <c r="A19" s="444" t="s">
        <v>489</v>
      </c>
      <c r="B19" s="444" t="s">
        <v>463</v>
      </c>
      <c r="C19" s="444" t="s">
        <v>460</v>
      </c>
      <c r="D19" s="445" t="s">
        <v>464</v>
      </c>
    </row>
    <row r="20" spans="1:4" ht="15.5" x14ac:dyDescent="0.35">
      <c r="A20" s="444" t="s">
        <v>490</v>
      </c>
      <c r="B20" s="444" t="s">
        <v>459</v>
      </c>
      <c r="C20" s="444" t="s">
        <v>491</v>
      </c>
      <c r="D20" s="445" t="s">
        <v>492</v>
      </c>
    </row>
    <row r="21" spans="1:4" ht="15.5" x14ac:dyDescent="0.35">
      <c r="A21" s="444" t="s">
        <v>493</v>
      </c>
      <c r="B21" s="444" t="s">
        <v>463</v>
      </c>
      <c r="C21" s="444" t="s">
        <v>460</v>
      </c>
      <c r="D21" s="445" t="s">
        <v>464</v>
      </c>
    </row>
    <row r="24" spans="1:4" ht="15.5" x14ac:dyDescent="0.35">
      <c r="A24" s="448" t="s">
        <v>494</v>
      </c>
    </row>
  </sheetData>
  <sheetProtection algorithmName="SHA-512" hashValue="xmYYB7UcMRdudkpyj9tNiZIGC9UU2IE+jUIWuwxa2RNTh1sQj1joh61yrBJZdNclX54c7QWnkZFB4uSm5ZAZ9w==" saltValue="02mCnepTGnFovVgnrcavLw==" spinCount="100000" sheet="1" objects="1" scenarios="1"/>
  <hyperlinks>
    <hyperlink ref="D6" r:id="rId1" location="jlr-IntensivWeitBiVBW2020pP1" xr:uid="{00000000-0004-0000-0900-000000000000}"/>
    <hyperlink ref="D7" r:id="rId2" xr:uid="{00000000-0004-0000-0900-000001000000}"/>
    <hyperlink ref="D9" r:id="rId3" xr:uid="{00000000-0004-0000-0900-000002000000}"/>
    <hyperlink ref="D10" r:id="rId4" xr:uid="{00000000-0004-0000-0900-000003000000}"/>
    <hyperlink ref="D11" r:id="rId5" xr:uid="{00000000-0004-0000-0900-000004000000}"/>
    <hyperlink ref="D12" r:id="rId6" xr:uid="{00000000-0004-0000-0900-000005000000}"/>
    <hyperlink ref="D13" r:id="rId7" xr:uid="{00000000-0004-0000-0900-000006000000}"/>
    <hyperlink ref="D14" r:id="rId8" location="focuspoint" xr:uid="{00000000-0004-0000-0900-000007000000}"/>
    <hyperlink ref="D18" r:id="rId9" location="p2" xr:uid="{00000000-0004-0000-0900-000008000000}"/>
    <hyperlink ref="D19" r:id="rId10" xr:uid="{00000000-0004-0000-0900-000009000000}"/>
    <hyperlink ref="D20" r:id="rId11" location="focuspoint" xr:uid="{00000000-0004-0000-0900-00000A000000}"/>
    <hyperlink ref="D21" r:id="rId12" xr:uid="{00000000-0004-0000-0900-00000B000000}"/>
  </hyperlinks>
  <pageMargins left="0.7" right="0.7" top="0.78749999999999998" bottom="0.78749999999999998" header="0.511811023622047" footer="0.511811023622047"/>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71"/>
  <sheetViews>
    <sheetView zoomScaleNormal="100" workbookViewId="0"/>
  </sheetViews>
  <sheetFormatPr baseColWidth="10" defaultColWidth="10.81640625" defaultRowHeight="14" x14ac:dyDescent="0.3"/>
  <cols>
    <col min="1" max="1" width="72.36328125" style="31" customWidth="1"/>
    <col min="2" max="2" width="15.81640625" style="31" hidden="1" customWidth="1"/>
    <col min="3" max="3" width="7.36328125" style="31" customWidth="1"/>
    <col min="4" max="4" width="8.1796875" style="31" customWidth="1"/>
    <col min="5" max="5" width="8" style="31" customWidth="1"/>
    <col min="6" max="6" width="13.81640625" style="31" customWidth="1"/>
    <col min="7" max="7" width="8.81640625" style="31" customWidth="1"/>
    <col min="8" max="8" width="24.36328125" style="31" customWidth="1"/>
    <col min="9" max="9" width="11.36328125" style="31" customWidth="1"/>
    <col min="10" max="10" width="22.1796875" style="31" customWidth="1"/>
    <col min="11" max="11" width="12.1796875" style="31" customWidth="1"/>
    <col min="12" max="12" width="11.81640625" style="31" customWidth="1"/>
    <col min="13" max="13" width="19.6328125" style="31" customWidth="1"/>
    <col min="14" max="17" width="10.81640625" style="32"/>
    <col min="18" max="16384" width="10.81640625" style="31"/>
  </cols>
  <sheetData>
    <row r="1" spans="1:17" ht="15" customHeight="1" x14ac:dyDescent="0.35">
      <c r="A1" s="33" t="s">
        <v>86</v>
      </c>
      <c r="B1" s="34"/>
      <c r="C1" s="34"/>
      <c r="D1" s="34"/>
      <c r="E1" s="34"/>
      <c r="F1" s="34"/>
      <c r="G1" s="34"/>
      <c r="H1" s="34"/>
      <c r="I1" s="34"/>
      <c r="J1" s="34"/>
      <c r="K1" s="35"/>
      <c r="L1" s="35"/>
      <c r="M1" s="35"/>
      <c r="N1" s="36"/>
    </row>
    <row r="2" spans="1:17" ht="18.75" customHeight="1" x14ac:dyDescent="0.3">
      <c r="A2" s="37" t="s">
        <v>87</v>
      </c>
      <c r="B2" s="38"/>
      <c r="C2" s="38"/>
      <c r="D2" s="39"/>
      <c r="E2" s="40" t="s">
        <v>88</v>
      </c>
      <c r="F2" s="39"/>
      <c r="G2" s="41" t="s">
        <v>89</v>
      </c>
      <c r="H2" s="38"/>
      <c r="I2" s="42"/>
      <c r="J2" s="38"/>
      <c r="K2" s="38"/>
      <c r="L2" s="38"/>
      <c r="M2" s="38"/>
      <c r="N2" s="38"/>
    </row>
    <row r="3" spans="1:17" ht="18.75" customHeight="1" x14ac:dyDescent="0.3">
      <c r="A3" s="37" t="s">
        <v>90</v>
      </c>
      <c r="B3" s="38"/>
      <c r="C3" s="38"/>
      <c r="D3" s="38"/>
      <c r="E3" s="43">
        <v>10</v>
      </c>
      <c r="F3" s="44" t="s">
        <v>91</v>
      </c>
      <c r="G3" s="41"/>
      <c r="H3" s="38"/>
      <c r="I3" s="42"/>
      <c r="J3" s="38"/>
      <c r="K3" s="38"/>
      <c r="L3" s="38"/>
      <c r="M3" s="38"/>
      <c r="N3" s="38"/>
    </row>
    <row r="4" spans="1:17" ht="18.75" customHeight="1" x14ac:dyDescent="0.3">
      <c r="A4" s="37" t="s">
        <v>10</v>
      </c>
      <c r="B4" s="38"/>
      <c r="C4" s="38"/>
      <c r="D4" s="38"/>
      <c r="E4" s="43">
        <v>7.7</v>
      </c>
      <c r="F4" s="38"/>
      <c r="G4" s="41"/>
      <c r="H4" s="38"/>
      <c r="I4" s="42"/>
      <c r="J4" s="38"/>
      <c r="K4" s="38"/>
      <c r="L4" s="38"/>
      <c r="M4" s="38"/>
      <c r="N4" s="38"/>
    </row>
    <row r="5" spans="1:17" ht="18.75" customHeight="1" x14ac:dyDescent="0.3">
      <c r="A5" s="37" t="s">
        <v>12</v>
      </c>
      <c r="B5" s="38"/>
      <c r="C5" s="38"/>
      <c r="D5" s="45"/>
      <c r="E5" s="46">
        <v>38.5</v>
      </c>
      <c r="F5" s="38"/>
      <c r="G5" s="38"/>
      <c r="H5" s="47"/>
      <c r="I5" s="42"/>
      <c r="J5" s="38"/>
      <c r="K5" s="38"/>
      <c r="L5" s="38"/>
      <c r="M5" s="38"/>
      <c r="N5" s="38"/>
    </row>
    <row r="6" spans="1:17" ht="18.75" customHeight="1" x14ac:dyDescent="0.3">
      <c r="A6" s="37" t="s">
        <v>92</v>
      </c>
      <c r="B6" s="38"/>
      <c r="C6" s="38"/>
      <c r="D6" s="45"/>
      <c r="E6" s="48">
        <v>21.9</v>
      </c>
      <c r="F6" s="49">
        <v>0.219</v>
      </c>
      <c r="G6" s="38"/>
      <c r="H6" s="38"/>
      <c r="I6" s="42"/>
      <c r="J6" s="38"/>
      <c r="K6" s="38"/>
      <c r="L6" s="38"/>
      <c r="M6" s="38"/>
      <c r="N6" s="38"/>
    </row>
    <row r="7" spans="1:17" ht="18.75" customHeight="1" x14ac:dyDescent="0.3">
      <c r="A7" s="37" t="s">
        <v>93</v>
      </c>
      <c r="B7" s="38"/>
      <c r="C7" s="38"/>
      <c r="D7" s="38"/>
      <c r="E7" s="50">
        <v>2002</v>
      </c>
      <c r="F7" s="38"/>
      <c r="G7" s="38"/>
      <c r="H7" s="38"/>
      <c r="I7" s="42"/>
      <c r="J7" s="38"/>
      <c r="K7" s="38"/>
      <c r="L7" s="38"/>
      <c r="M7" s="38"/>
      <c r="N7" s="38"/>
    </row>
    <row r="8" spans="1:17" ht="18.75" customHeight="1" x14ac:dyDescent="0.3">
      <c r="A8" s="37" t="s">
        <v>94</v>
      </c>
      <c r="B8" s="38"/>
      <c r="C8" s="38"/>
      <c r="D8" s="38"/>
      <c r="E8" s="50">
        <f>(E7-(E3*E4))*((100-E6)*0.01)</f>
        <v>1503.4249999999997</v>
      </c>
      <c r="F8" s="38" t="s">
        <v>95</v>
      </c>
      <c r="G8" s="38"/>
      <c r="H8" s="38"/>
      <c r="I8" s="42"/>
      <c r="J8" s="38"/>
      <c r="K8" s="38"/>
      <c r="L8" s="38"/>
      <c r="M8" s="38"/>
      <c r="N8" s="38"/>
    </row>
    <row r="9" spans="1:17" ht="18.75" customHeight="1" x14ac:dyDescent="0.3">
      <c r="A9" s="37" t="s">
        <v>96</v>
      </c>
      <c r="B9" s="38"/>
      <c r="C9" s="38"/>
      <c r="D9" s="38"/>
      <c r="E9" s="48"/>
      <c r="F9" s="41" t="s">
        <v>97</v>
      </c>
      <c r="G9" s="41"/>
      <c r="H9" s="41"/>
      <c r="I9" s="42"/>
      <c r="J9" s="38"/>
      <c r="K9" s="38"/>
      <c r="L9" s="38"/>
      <c r="M9" s="38"/>
      <c r="N9" s="38"/>
    </row>
    <row r="10" spans="1:17" ht="18.75" customHeight="1" x14ac:dyDescent="0.3">
      <c r="A10" s="37" t="s">
        <v>98</v>
      </c>
      <c r="B10" s="38"/>
      <c r="C10" s="38"/>
      <c r="D10" s="38"/>
      <c r="E10" s="48"/>
      <c r="F10" s="41" t="s">
        <v>99</v>
      </c>
      <c r="G10" s="41"/>
      <c r="H10" s="41"/>
      <c r="I10" s="42"/>
      <c r="J10" s="38"/>
      <c r="K10" s="38"/>
      <c r="L10" s="38"/>
      <c r="M10" s="38"/>
      <c r="N10" s="38"/>
    </row>
    <row r="11" spans="1:17" ht="18.75" customHeight="1" x14ac:dyDescent="0.3">
      <c r="A11" s="37" t="s">
        <v>100</v>
      </c>
      <c r="B11" s="38"/>
      <c r="C11" s="38"/>
      <c r="D11" s="38"/>
      <c r="E11" s="48"/>
      <c r="F11" s="41" t="s">
        <v>101</v>
      </c>
      <c r="G11" s="41"/>
      <c r="H11" s="41"/>
      <c r="I11" s="42"/>
      <c r="J11" s="38"/>
      <c r="K11" s="38"/>
      <c r="L11" s="38"/>
      <c r="M11" s="38"/>
      <c r="N11" s="38"/>
    </row>
    <row r="12" spans="1:17" ht="18.75" customHeight="1" x14ac:dyDescent="0.3">
      <c r="A12" s="37" t="s">
        <v>102</v>
      </c>
      <c r="B12" s="38"/>
      <c r="C12" s="38"/>
      <c r="D12" s="38"/>
      <c r="E12" s="48"/>
      <c r="F12" s="38"/>
      <c r="G12" s="38"/>
      <c r="H12" s="38"/>
      <c r="I12" s="42"/>
      <c r="J12" s="38"/>
      <c r="K12" s="38"/>
      <c r="L12" s="38"/>
      <c r="M12" s="38"/>
      <c r="N12" s="38"/>
    </row>
    <row r="13" spans="1:17" ht="18.75" customHeight="1" x14ac:dyDescent="0.3">
      <c r="A13" s="37" t="s">
        <v>103</v>
      </c>
      <c r="B13" s="38"/>
      <c r="C13" s="38"/>
      <c r="D13" s="38"/>
      <c r="E13" s="46"/>
      <c r="F13" s="38"/>
      <c r="G13" s="38"/>
      <c r="H13" s="38"/>
      <c r="I13" s="42"/>
      <c r="J13" s="38"/>
      <c r="K13" s="38"/>
      <c r="L13" s="38"/>
      <c r="M13" s="38"/>
      <c r="N13" s="38"/>
    </row>
    <row r="14" spans="1:17" ht="12" customHeight="1" x14ac:dyDescent="0.3">
      <c r="A14" s="37"/>
      <c r="B14" s="38"/>
      <c r="C14" s="38"/>
      <c r="D14" s="45"/>
      <c r="E14" s="38"/>
      <c r="F14" s="38"/>
      <c r="G14" s="38"/>
      <c r="H14" s="51" t="s">
        <v>104</v>
      </c>
      <c r="I14" s="52"/>
      <c r="J14" s="53"/>
      <c r="K14" s="54" t="s">
        <v>105</v>
      </c>
      <c r="L14" s="55"/>
      <c r="M14" s="56"/>
      <c r="N14" s="38"/>
    </row>
    <row r="15" spans="1:17" ht="30.75" customHeight="1" x14ac:dyDescent="0.3">
      <c r="A15" s="57" t="s">
        <v>106</v>
      </c>
      <c r="B15" s="58" t="s">
        <v>107</v>
      </c>
      <c r="C15" s="59" t="s">
        <v>108</v>
      </c>
      <c r="D15" s="59" t="s">
        <v>109</v>
      </c>
      <c r="E15" s="59" t="s">
        <v>110</v>
      </c>
      <c r="F15" s="60" t="s">
        <v>111</v>
      </c>
      <c r="G15" s="59" t="s">
        <v>112</v>
      </c>
      <c r="H15" s="61" t="s">
        <v>113</v>
      </c>
      <c r="I15" s="61" t="s">
        <v>114</v>
      </c>
      <c r="J15" s="59" t="s">
        <v>113</v>
      </c>
      <c r="K15" s="62" t="s">
        <v>114</v>
      </c>
      <c r="L15" s="62" t="s">
        <v>115</v>
      </c>
      <c r="M15" s="62" t="s">
        <v>116</v>
      </c>
      <c r="N15" s="38"/>
    </row>
    <row r="16" spans="1:17" s="67" customFormat="1" ht="23.25" customHeight="1" x14ac:dyDescent="0.3">
      <c r="A16" s="63" t="s">
        <v>117</v>
      </c>
      <c r="B16" s="64"/>
      <c r="C16" s="65"/>
      <c r="D16" s="65"/>
      <c r="E16" s="65" t="s">
        <v>118</v>
      </c>
      <c r="F16" s="65" t="s">
        <v>118</v>
      </c>
      <c r="G16" s="65" t="s">
        <v>119</v>
      </c>
      <c r="H16" s="65" t="s">
        <v>120</v>
      </c>
      <c r="I16" s="65" t="s">
        <v>121</v>
      </c>
      <c r="J16" s="65" t="s">
        <v>122</v>
      </c>
      <c r="K16" s="65" t="s">
        <v>123</v>
      </c>
      <c r="L16" s="65" t="s">
        <v>124</v>
      </c>
      <c r="M16" s="65" t="s">
        <v>124</v>
      </c>
      <c r="N16" s="41"/>
      <c r="O16" s="66"/>
      <c r="P16" s="66"/>
      <c r="Q16" s="66"/>
    </row>
    <row r="17" spans="1:17" s="67" customFormat="1" ht="23.25" customHeight="1" x14ac:dyDescent="0.3">
      <c r="A17" s="68" t="s">
        <v>125</v>
      </c>
      <c r="B17" s="69"/>
      <c r="C17" s="69"/>
      <c r="D17" s="69"/>
      <c r="E17" s="69"/>
      <c r="F17" s="69"/>
      <c r="G17" s="70"/>
      <c r="H17" s="69"/>
      <c r="I17" s="70"/>
      <c r="J17" s="69"/>
      <c r="K17" s="71"/>
      <c r="L17" s="64"/>
      <c r="M17" s="72">
        <f>SUM(L18:L21)</f>
        <v>0</v>
      </c>
      <c r="N17" s="41"/>
      <c r="O17" s="66"/>
      <c r="P17" s="66"/>
      <c r="Q17" s="66"/>
    </row>
    <row r="18" spans="1:17" s="67" customFormat="1" ht="21.75" customHeight="1" x14ac:dyDescent="0.3">
      <c r="A18" s="73" t="s">
        <v>126</v>
      </c>
      <c r="B18" s="74"/>
      <c r="C18" s="75"/>
      <c r="D18" s="75"/>
      <c r="E18" s="76"/>
      <c r="F18" s="76"/>
      <c r="G18" s="77"/>
      <c r="H18" s="76"/>
      <c r="I18" s="78">
        <f>+F18*G18*H18</f>
        <v>0</v>
      </c>
      <c r="J18" s="79">
        <v>252</v>
      </c>
      <c r="K18" s="80">
        <f>F18*G18*J18</f>
        <v>0</v>
      </c>
      <c r="L18" s="81">
        <f>K18/E8</f>
        <v>0</v>
      </c>
      <c r="M18" s="82"/>
      <c r="N18" s="41"/>
      <c r="O18" s="66"/>
      <c r="P18" s="66"/>
      <c r="Q18" s="66"/>
    </row>
    <row r="19" spans="1:17" ht="21.75" customHeight="1" x14ac:dyDescent="0.3">
      <c r="A19" s="73" t="s">
        <v>127</v>
      </c>
      <c r="B19" s="74"/>
      <c r="C19" s="75"/>
      <c r="D19" s="75"/>
      <c r="E19" s="76"/>
      <c r="F19" s="76"/>
      <c r="G19" s="76"/>
      <c r="H19" s="76"/>
      <c r="I19" s="83">
        <f>+F19*G19*H19</f>
        <v>0</v>
      </c>
      <c r="J19" s="79">
        <v>252</v>
      </c>
      <c r="K19" s="84">
        <f>F19*G19*J19</f>
        <v>0</v>
      </c>
      <c r="L19" s="81">
        <f>K19/E8</f>
        <v>0</v>
      </c>
      <c r="M19" s="82"/>
      <c r="N19" s="38"/>
    </row>
    <row r="20" spans="1:17" ht="21.75" customHeight="1" x14ac:dyDescent="0.3">
      <c r="A20" s="73" t="s">
        <v>128</v>
      </c>
      <c r="B20" s="74"/>
      <c r="C20" s="75"/>
      <c r="D20" s="75"/>
      <c r="E20" s="76"/>
      <c r="F20" s="76"/>
      <c r="G20" s="76"/>
      <c r="H20" s="76"/>
      <c r="I20" s="83">
        <f>+F20*G20*H20</f>
        <v>0</v>
      </c>
      <c r="J20" s="79">
        <v>252</v>
      </c>
      <c r="K20" s="84">
        <f>F20*G20*J20</f>
        <v>0</v>
      </c>
      <c r="L20" s="81">
        <f>K20/E8</f>
        <v>0</v>
      </c>
      <c r="M20" s="82"/>
      <c r="N20" s="38"/>
    </row>
    <row r="21" spans="1:17" ht="21.75" customHeight="1" x14ac:dyDescent="0.3">
      <c r="A21" s="85" t="s">
        <v>129</v>
      </c>
      <c r="B21" s="86"/>
      <c r="C21" s="75"/>
      <c r="D21" s="75"/>
      <c r="E21" s="76"/>
      <c r="F21" s="76"/>
      <c r="G21" s="76"/>
      <c r="H21" s="76"/>
      <c r="I21" s="81">
        <f>+F21*G21*H21</f>
        <v>0</v>
      </c>
      <c r="J21" s="79">
        <v>252</v>
      </c>
      <c r="K21" s="84">
        <f>F21*G21*J21</f>
        <v>0</v>
      </c>
      <c r="L21" s="81">
        <f>K21/E8</f>
        <v>0</v>
      </c>
      <c r="M21" s="87"/>
      <c r="N21" s="38"/>
    </row>
    <row r="22" spans="1:17" ht="21.75" customHeight="1" x14ac:dyDescent="0.3">
      <c r="A22" s="88" t="s">
        <v>130</v>
      </c>
      <c r="B22" s="74"/>
      <c r="C22" s="89"/>
      <c r="D22" s="89"/>
      <c r="E22" s="74"/>
      <c r="F22" s="74"/>
      <c r="G22" s="90"/>
      <c r="H22" s="74"/>
      <c r="I22" s="91"/>
      <c r="J22" s="92"/>
      <c r="K22" s="93"/>
      <c r="L22" s="94"/>
      <c r="M22" s="95">
        <f>SUM(L23:L25)</f>
        <v>0</v>
      </c>
      <c r="N22" s="38"/>
    </row>
    <row r="23" spans="1:17" s="67" customFormat="1" ht="21.75" customHeight="1" x14ac:dyDescent="0.3">
      <c r="A23" s="96" t="s">
        <v>131</v>
      </c>
      <c r="B23" s="69"/>
      <c r="C23" s="75"/>
      <c r="D23" s="75"/>
      <c r="E23" s="76"/>
      <c r="F23" s="76"/>
      <c r="G23" s="97"/>
      <c r="H23" s="76"/>
      <c r="I23" s="98">
        <f>+F23*G23*H23</f>
        <v>0</v>
      </c>
      <c r="J23" s="99">
        <v>252</v>
      </c>
      <c r="K23" s="100">
        <f>F23*G23*J23</f>
        <v>0</v>
      </c>
      <c r="L23" s="81">
        <f>K23/E8</f>
        <v>0</v>
      </c>
      <c r="M23" s="82"/>
      <c r="N23" s="41"/>
      <c r="O23" s="66"/>
      <c r="P23" s="66"/>
      <c r="Q23" s="66"/>
    </row>
    <row r="24" spans="1:17" ht="21.75" customHeight="1" x14ac:dyDescent="0.3">
      <c r="A24" s="101" t="s">
        <v>132</v>
      </c>
      <c r="B24" s="74"/>
      <c r="C24" s="75"/>
      <c r="D24" s="75"/>
      <c r="E24" s="76"/>
      <c r="F24" s="76"/>
      <c r="G24" s="97"/>
      <c r="H24" s="76"/>
      <c r="I24" s="83">
        <f>+F24*G24*H24</f>
        <v>0</v>
      </c>
      <c r="J24" s="79"/>
      <c r="K24" s="84">
        <f>F24*G24*J24</f>
        <v>0</v>
      </c>
      <c r="L24" s="81">
        <f>K24/E8</f>
        <v>0</v>
      </c>
      <c r="M24" s="82"/>
      <c r="N24" s="38"/>
    </row>
    <row r="25" spans="1:17" ht="21.75" customHeight="1" x14ac:dyDescent="0.3">
      <c r="A25" s="101" t="s">
        <v>133</v>
      </c>
      <c r="B25" s="74"/>
      <c r="C25" s="75"/>
      <c r="D25" s="75"/>
      <c r="E25" s="76"/>
      <c r="F25" s="76"/>
      <c r="G25" s="97"/>
      <c r="H25" s="76"/>
      <c r="I25" s="83">
        <f>+F25*G25*H25</f>
        <v>0</v>
      </c>
      <c r="J25" s="79"/>
      <c r="K25" s="84">
        <f>F25*G25*J25</f>
        <v>0</v>
      </c>
      <c r="L25" s="81">
        <f>K25/E8</f>
        <v>0</v>
      </c>
      <c r="M25" s="82"/>
      <c r="N25" s="38"/>
    </row>
    <row r="26" spans="1:17" ht="21.75" customHeight="1" x14ac:dyDescent="0.3">
      <c r="A26" s="102" t="s">
        <v>134</v>
      </c>
      <c r="B26" s="103"/>
      <c r="C26" s="89"/>
      <c r="D26" s="89"/>
      <c r="E26" s="74"/>
      <c r="F26" s="74"/>
      <c r="G26" s="90"/>
      <c r="H26" s="74"/>
      <c r="I26" s="91"/>
      <c r="J26" s="92"/>
      <c r="K26" s="93"/>
      <c r="L26" s="94"/>
      <c r="M26" s="95">
        <f>SUM(L27:L31)</f>
        <v>0</v>
      </c>
      <c r="N26" s="38"/>
    </row>
    <row r="27" spans="1:17" ht="21.75" customHeight="1" x14ac:dyDescent="0.3">
      <c r="A27" s="73" t="s">
        <v>135</v>
      </c>
      <c r="B27" s="74"/>
      <c r="C27" s="75"/>
      <c r="D27" s="75"/>
      <c r="E27" s="76"/>
      <c r="F27" s="104"/>
      <c r="G27" s="76"/>
      <c r="H27" s="76"/>
      <c r="I27" s="83">
        <f>F27*G27*H27</f>
        <v>0</v>
      </c>
      <c r="J27" s="79">
        <v>252</v>
      </c>
      <c r="K27" s="84">
        <f>F27*G27*J27</f>
        <v>0</v>
      </c>
      <c r="L27" s="81">
        <f>K27/E8</f>
        <v>0</v>
      </c>
      <c r="M27" s="82"/>
      <c r="N27" s="38"/>
    </row>
    <row r="28" spans="1:17" ht="21.75" customHeight="1" x14ac:dyDescent="0.3">
      <c r="A28" s="73" t="s">
        <v>136</v>
      </c>
      <c r="B28" s="74"/>
      <c r="C28" s="75"/>
      <c r="D28" s="75"/>
      <c r="E28" s="76"/>
      <c r="F28" s="104"/>
      <c r="G28" s="76"/>
      <c r="H28" s="76"/>
      <c r="I28" s="83">
        <f>F28*G28*H28</f>
        <v>0</v>
      </c>
      <c r="J28" s="79"/>
      <c r="K28" s="84">
        <f>F28*G28*J28</f>
        <v>0</v>
      </c>
      <c r="L28" s="81">
        <f>K28/E8</f>
        <v>0</v>
      </c>
      <c r="M28" s="82"/>
      <c r="N28" s="38"/>
    </row>
    <row r="29" spans="1:17" ht="21.75" customHeight="1" x14ac:dyDescent="0.3">
      <c r="A29" s="73" t="s">
        <v>137</v>
      </c>
      <c r="B29" s="74"/>
      <c r="C29" s="75"/>
      <c r="D29" s="75"/>
      <c r="E29" s="76"/>
      <c r="F29" s="104"/>
      <c r="G29" s="76"/>
      <c r="H29" s="76"/>
      <c r="I29" s="83">
        <f>F29*G29*H29</f>
        <v>0</v>
      </c>
      <c r="J29" s="79"/>
      <c r="K29" s="84">
        <f>F29*G29*J29</f>
        <v>0</v>
      </c>
      <c r="L29" s="81">
        <f>K29/E8</f>
        <v>0</v>
      </c>
      <c r="M29" s="82"/>
      <c r="N29" s="38"/>
    </row>
    <row r="30" spans="1:17" ht="21.75" customHeight="1" x14ac:dyDescent="0.3">
      <c r="A30" s="73" t="s">
        <v>138</v>
      </c>
      <c r="B30" s="74"/>
      <c r="C30" s="75"/>
      <c r="D30" s="75"/>
      <c r="E30" s="76"/>
      <c r="F30" s="104"/>
      <c r="G30" s="76"/>
      <c r="H30" s="76"/>
      <c r="I30" s="83">
        <f>F30*G30*H30</f>
        <v>0</v>
      </c>
      <c r="J30" s="79"/>
      <c r="K30" s="84">
        <f>F30*G30*J30</f>
        <v>0</v>
      </c>
      <c r="L30" s="81">
        <f>K30/E8</f>
        <v>0</v>
      </c>
      <c r="M30" s="82"/>
      <c r="N30" s="38"/>
    </row>
    <row r="31" spans="1:17" ht="21.75" customHeight="1" x14ac:dyDescent="0.3">
      <c r="A31" s="85" t="s">
        <v>139</v>
      </c>
      <c r="B31" s="86"/>
      <c r="C31" s="75"/>
      <c r="D31" s="75"/>
      <c r="E31" s="76"/>
      <c r="F31" s="105"/>
      <c r="G31" s="76"/>
      <c r="H31" s="106"/>
      <c r="I31" s="81">
        <f>F31*G31*H31</f>
        <v>0</v>
      </c>
      <c r="J31" s="107">
        <v>12</v>
      </c>
      <c r="K31" s="84">
        <f>F31*G31*J31</f>
        <v>0</v>
      </c>
      <c r="L31" s="81">
        <f>K31/E8</f>
        <v>0</v>
      </c>
      <c r="M31" s="87"/>
      <c r="N31" s="38"/>
    </row>
    <row r="32" spans="1:17" ht="20.25" customHeight="1" x14ac:dyDescent="0.3">
      <c r="A32" s="88" t="s">
        <v>140</v>
      </c>
      <c r="B32" s="108"/>
      <c r="C32" s="109"/>
      <c r="D32" s="89"/>
      <c r="E32" s="74"/>
      <c r="F32" s="74"/>
      <c r="G32" s="47"/>
      <c r="H32" s="74"/>
      <c r="I32" s="110"/>
      <c r="J32" s="92"/>
      <c r="K32" s="111"/>
      <c r="L32" s="94"/>
      <c r="M32" s="95">
        <f>SUM(L33:L41)</f>
        <v>0</v>
      </c>
      <c r="N32" s="38"/>
    </row>
    <row r="33" spans="1:14" ht="20.25" customHeight="1" x14ac:dyDescent="0.3">
      <c r="A33" s="73" t="s">
        <v>141</v>
      </c>
      <c r="B33" s="108"/>
      <c r="C33" s="75"/>
      <c r="D33" s="75"/>
      <c r="E33" s="76"/>
      <c r="F33" s="76"/>
      <c r="G33" s="76"/>
      <c r="H33" s="76"/>
      <c r="I33" s="78">
        <f t="shared" ref="I33:I41" si="0">+F33*G33*H33</f>
        <v>0</v>
      </c>
      <c r="J33" s="79">
        <v>252</v>
      </c>
      <c r="K33" s="80">
        <f t="shared" ref="K33:K41" si="1">F33*G33*J33</f>
        <v>0</v>
      </c>
      <c r="L33" s="94">
        <f>K33/E8</f>
        <v>0</v>
      </c>
      <c r="M33" s="82"/>
      <c r="N33" s="38"/>
    </row>
    <row r="34" spans="1:14" ht="20.25" customHeight="1" x14ac:dyDescent="0.3">
      <c r="A34" s="73" t="s">
        <v>142</v>
      </c>
      <c r="B34" s="108"/>
      <c r="C34" s="75"/>
      <c r="D34" s="75"/>
      <c r="E34" s="76"/>
      <c r="F34" s="76"/>
      <c r="G34" s="76"/>
      <c r="H34" s="76"/>
      <c r="I34" s="78">
        <f t="shared" si="0"/>
        <v>0</v>
      </c>
      <c r="J34" s="79">
        <v>252</v>
      </c>
      <c r="K34" s="80">
        <f t="shared" si="1"/>
        <v>0</v>
      </c>
      <c r="L34" s="94">
        <f>K34/E8</f>
        <v>0</v>
      </c>
      <c r="M34" s="82"/>
      <c r="N34" s="38"/>
    </row>
    <row r="35" spans="1:14" ht="20.25" customHeight="1" x14ac:dyDescent="0.3">
      <c r="A35" s="85" t="s">
        <v>143</v>
      </c>
      <c r="B35" s="108"/>
      <c r="C35" s="75"/>
      <c r="D35" s="75"/>
      <c r="E35" s="104"/>
      <c r="F35" s="76"/>
      <c r="G35" s="76"/>
      <c r="H35" s="76"/>
      <c r="I35" s="78">
        <f t="shared" si="0"/>
        <v>0</v>
      </c>
      <c r="J35" s="79">
        <v>252</v>
      </c>
      <c r="K35" s="80">
        <f t="shared" si="1"/>
        <v>0</v>
      </c>
      <c r="L35" s="94">
        <f>K35/E8</f>
        <v>0</v>
      </c>
      <c r="M35" s="82"/>
      <c r="N35" s="38"/>
    </row>
    <row r="36" spans="1:14" ht="20.25" customHeight="1" x14ac:dyDescent="0.3">
      <c r="A36" s="73" t="s">
        <v>144</v>
      </c>
      <c r="B36" s="112"/>
      <c r="C36" s="75"/>
      <c r="D36" s="75"/>
      <c r="E36" s="76"/>
      <c r="F36" s="76"/>
      <c r="G36" s="76"/>
      <c r="H36" s="76"/>
      <c r="I36" s="78">
        <f t="shared" si="0"/>
        <v>0</v>
      </c>
      <c r="J36" s="79"/>
      <c r="K36" s="80">
        <f t="shared" si="1"/>
        <v>0</v>
      </c>
      <c r="L36" s="81">
        <f>K36/E8</f>
        <v>0</v>
      </c>
      <c r="M36" s="82"/>
      <c r="N36" s="38"/>
    </row>
    <row r="37" spans="1:14" ht="20.25" customHeight="1" x14ac:dyDescent="0.3">
      <c r="A37" s="73" t="s">
        <v>145</v>
      </c>
      <c r="B37" s="112"/>
      <c r="C37" s="75"/>
      <c r="D37" s="75"/>
      <c r="E37" s="76"/>
      <c r="F37" s="76"/>
      <c r="G37" s="76"/>
      <c r="H37" s="76"/>
      <c r="I37" s="78">
        <f t="shared" si="0"/>
        <v>0</v>
      </c>
      <c r="J37" s="79"/>
      <c r="K37" s="80">
        <f t="shared" si="1"/>
        <v>0</v>
      </c>
      <c r="L37" s="81">
        <f>K37/E8</f>
        <v>0</v>
      </c>
      <c r="M37" s="82"/>
      <c r="N37" s="38"/>
    </row>
    <row r="38" spans="1:14" ht="20.25" customHeight="1" x14ac:dyDescent="0.3">
      <c r="A38" s="85" t="s">
        <v>146</v>
      </c>
      <c r="B38" s="112"/>
      <c r="C38" s="75"/>
      <c r="D38" s="75"/>
      <c r="E38" s="76"/>
      <c r="F38" s="76"/>
      <c r="G38" s="76"/>
      <c r="H38" s="76"/>
      <c r="I38" s="78">
        <f t="shared" si="0"/>
        <v>0</v>
      </c>
      <c r="J38" s="79"/>
      <c r="K38" s="80">
        <f t="shared" si="1"/>
        <v>0</v>
      </c>
      <c r="L38" s="81">
        <f>K38/E8</f>
        <v>0</v>
      </c>
      <c r="M38" s="82"/>
      <c r="N38" s="38"/>
    </row>
    <row r="39" spans="1:14" ht="20.25" customHeight="1" x14ac:dyDescent="0.3">
      <c r="A39" s="73" t="s">
        <v>147</v>
      </c>
      <c r="B39" s="112"/>
      <c r="C39" s="75"/>
      <c r="D39" s="75"/>
      <c r="E39" s="76"/>
      <c r="F39" s="76"/>
      <c r="G39" s="76"/>
      <c r="H39" s="76"/>
      <c r="I39" s="78">
        <f t="shared" si="0"/>
        <v>0</v>
      </c>
      <c r="J39" s="79">
        <f>E3</f>
        <v>10</v>
      </c>
      <c r="K39" s="80">
        <f t="shared" si="1"/>
        <v>0</v>
      </c>
      <c r="L39" s="81">
        <f>K39/E8</f>
        <v>0</v>
      </c>
      <c r="M39" s="82"/>
      <c r="N39" s="38"/>
    </row>
    <row r="40" spans="1:14" ht="20.25" customHeight="1" x14ac:dyDescent="0.3">
      <c r="A40" s="73" t="s">
        <v>148</v>
      </c>
      <c r="B40" s="112"/>
      <c r="C40" s="75"/>
      <c r="D40" s="75"/>
      <c r="E40" s="76"/>
      <c r="F40" s="76"/>
      <c r="G40" s="76"/>
      <c r="H40" s="76"/>
      <c r="I40" s="78">
        <f t="shared" si="0"/>
        <v>0</v>
      </c>
      <c r="J40" s="79">
        <f>E3</f>
        <v>10</v>
      </c>
      <c r="K40" s="80">
        <f t="shared" si="1"/>
        <v>0</v>
      </c>
      <c r="L40" s="81">
        <f>K40/E8</f>
        <v>0</v>
      </c>
      <c r="M40" s="82"/>
      <c r="N40" s="38"/>
    </row>
    <row r="41" spans="1:14" ht="20.25" customHeight="1" x14ac:dyDescent="0.3">
      <c r="A41" s="85" t="s">
        <v>149</v>
      </c>
      <c r="B41" s="112"/>
      <c r="C41" s="75"/>
      <c r="D41" s="75"/>
      <c r="E41" s="76"/>
      <c r="F41" s="76"/>
      <c r="G41" s="76"/>
      <c r="H41" s="76"/>
      <c r="I41" s="113">
        <f t="shared" si="0"/>
        <v>0</v>
      </c>
      <c r="J41" s="79">
        <f>E3</f>
        <v>10</v>
      </c>
      <c r="K41" s="80">
        <f t="shared" si="1"/>
        <v>0</v>
      </c>
      <c r="L41" s="81">
        <f>K41/E8</f>
        <v>0</v>
      </c>
      <c r="M41" s="87"/>
      <c r="N41" s="38"/>
    </row>
    <row r="42" spans="1:14" ht="20.25" customHeight="1" x14ac:dyDescent="0.3">
      <c r="A42" s="88" t="s">
        <v>150</v>
      </c>
      <c r="B42" s="112"/>
      <c r="C42" s="109"/>
      <c r="D42" s="89"/>
      <c r="E42" s="74"/>
      <c r="F42" s="74"/>
      <c r="G42" s="47"/>
      <c r="H42" s="74"/>
      <c r="I42" s="113"/>
      <c r="J42" s="92"/>
      <c r="K42" s="80"/>
      <c r="L42" s="81"/>
      <c r="M42" s="95">
        <f>SUM(L43:L49)</f>
        <v>0</v>
      </c>
      <c r="N42" s="38"/>
    </row>
    <row r="43" spans="1:14" ht="20.25" customHeight="1" x14ac:dyDescent="0.3">
      <c r="A43" s="73" t="s">
        <v>151</v>
      </c>
      <c r="B43" s="114"/>
      <c r="C43" s="75"/>
      <c r="D43" s="75"/>
      <c r="E43" s="76"/>
      <c r="F43" s="76"/>
      <c r="G43" s="76"/>
      <c r="H43" s="76"/>
      <c r="I43" s="81">
        <f>+F43*G43*H43</f>
        <v>0</v>
      </c>
      <c r="J43" s="79"/>
      <c r="K43" s="80">
        <f>F43*G43*J43</f>
        <v>0</v>
      </c>
      <c r="L43" s="81">
        <f>K43/E8</f>
        <v>0</v>
      </c>
      <c r="M43" s="82"/>
      <c r="N43" s="38"/>
    </row>
    <row r="44" spans="1:14" ht="20.25" customHeight="1" x14ac:dyDescent="0.3">
      <c r="A44" s="73" t="s">
        <v>152</v>
      </c>
      <c r="B44" s="114"/>
      <c r="C44" s="75"/>
      <c r="D44" s="75"/>
      <c r="E44" s="76"/>
      <c r="F44" s="76"/>
      <c r="G44" s="76"/>
      <c r="H44" s="76"/>
      <c r="I44" s="110">
        <f>+F44*G44*H44</f>
        <v>0</v>
      </c>
      <c r="J44" s="79"/>
      <c r="K44" s="80">
        <f>F44*G44*J44</f>
        <v>0</v>
      </c>
      <c r="L44" s="81">
        <f>K44/E8</f>
        <v>0</v>
      </c>
      <c r="M44" s="82"/>
      <c r="N44" s="38"/>
    </row>
    <row r="45" spans="1:14" ht="20.25" customHeight="1" x14ac:dyDescent="0.3">
      <c r="A45" s="73" t="s">
        <v>153</v>
      </c>
      <c r="B45" s="114"/>
      <c r="C45" s="75"/>
      <c r="D45" s="75"/>
      <c r="E45" s="76"/>
      <c r="F45" s="76"/>
      <c r="G45" s="76"/>
      <c r="H45" s="76"/>
      <c r="I45" s="81">
        <f>+F45*G45*H45</f>
        <v>0</v>
      </c>
      <c r="J45" s="79"/>
      <c r="K45" s="80">
        <f>F45*G45*J45</f>
        <v>0</v>
      </c>
      <c r="L45" s="81">
        <f>K45/E8</f>
        <v>0</v>
      </c>
      <c r="M45" s="82"/>
      <c r="N45" s="38"/>
    </row>
    <row r="46" spans="1:14" ht="20.25" customHeight="1" x14ac:dyDescent="0.3">
      <c r="A46" s="73" t="s">
        <v>154</v>
      </c>
      <c r="B46" s="114"/>
      <c r="C46" s="75"/>
      <c r="D46" s="75"/>
      <c r="E46" s="76"/>
      <c r="F46" s="76"/>
      <c r="G46" s="76"/>
      <c r="H46" s="76"/>
      <c r="I46" s="78">
        <f>+F46*G46*H46</f>
        <v>0</v>
      </c>
      <c r="J46" s="79"/>
      <c r="K46" s="80">
        <f>F46*G46*J46</f>
        <v>0</v>
      </c>
      <c r="L46" s="81">
        <f>K46/E8</f>
        <v>0</v>
      </c>
      <c r="M46" s="82"/>
      <c r="N46" s="38"/>
    </row>
    <row r="47" spans="1:14" ht="20.25" customHeight="1" x14ac:dyDescent="0.3">
      <c r="A47" s="73" t="s">
        <v>155</v>
      </c>
      <c r="B47" s="114"/>
      <c r="C47" s="75"/>
      <c r="D47" s="75"/>
      <c r="E47" s="76"/>
      <c r="F47" s="76"/>
      <c r="G47" s="76"/>
      <c r="H47" s="76"/>
      <c r="I47" s="78">
        <f>+F47*G47*H47</f>
        <v>0</v>
      </c>
      <c r="J47" s="79"/>
      <c r="K47" s="80">
        <f>F47*G47*J47</f>
        <v>0</v>
      </c>
      <c r="L47" s="81">
        <f>K47/E8</f>
        <v>0</v>
      </c>
      <c r="M47" s="82"/>
      <c r="N47" s="38"/>
    </row>
    <row r="48" spans="1:14" ht="20.25" customHeight="1" x14ac:dyDescent="0.3">
      <c r="A48" s="73" t="s">
        <v>156</v>
      </c>
      <c r="B48" s="114"/>
      <c r="C48" s="75"/>
      <c r="D48" s="75"/>
      <c r="E48" s="76"/>
      <c r="F48" s="76"/>
      <c r="G48" s="76"/>
      <c r="H48" s="76"/>
      <c r="I48" s="78"/>
      <c r="J48" s="79"/>
      <c r="K48" s="80"/>
      <c r="L48" s="81"/>
      <c r="M48" s="82"/>
      <c r="N48" s="38"/>
    </row>
    <row r="49" spans="1:17" ht="20.25" customHeight="1" x14ac:dyDescent="0.3">
      <c r="A49" s="73" t="s">
        <v>157</v>
      </c>
      <c r="B49" s="114"/>
      <c r="C49" s="75"/>
      <c r="D49" s="75"/>
      <c r="E49" s="76"/>
      <c r="F49" s="76"/>
      <c r="G49" s="76"/>
      <c r="H49" s="76"/>
      <c r="I49" s="78">
        <f>+F49*G49*H49</f>
        <v>0</v>
      </c>
      <c r="J49" s="79"/>
      <c r="K49" s="80">
        <f>F49*G49*J49</f>
        <v>0</v>
      </c>
      <c r="L49" s="81">
        <f>K49/E8</f>
        <v>0</v>
      </c>
      <c r="M49" s="87"/>
      <c r="N49" s="38"/>
    </row>
    <row r="50" spans="1:17" ht="23.25" customHeight="1" x14ac:dyDescent="0.3">
      <c r="A50" s="115"/>
      <c r="B50" s="116"/>
      <c r="C50" s="116"/>
      <c r="D50" s="116"/>
      <c r="E50" s="116"/>
      <c r="F50" s="116"/>
      <c r="G50" s="116"/>
      <c r="H50" s="117" t="s">
        <v>158</v>
      </c>
      <c r="I50" s="118">
        <f>SUM(I18:I49)</f>
        <v>0</v>
      </c>
      <c r="J50" s="117" t="s">
        <v>159</v>
      </c>
      <c r="K50" s="119">
        <f>SUM(K18:K49)</f>
        <v>0</v>
      </c>
      <c r="L50" s="118">
        <f>K50/E8</f>
        <v>0</v>
      </c>
      <c r="M50" s="120">
        <f>SUM(M17:M49)</f>
        <v>0</v>
      </c>
      <c r="N50" s="38"/>
    </row>
    <row r="51" spans="1:17" ht="23.25" customHeight="1" x14ac:dyDescent="0.3">
      <c r="A51" s="121"/>
      <c r="B51" s="38"/>
      <c r="C51" s="38"/>
      <c r="D51" s="38"/>
      <c r="E51" s="38"/>
      <c r="F51" s="38"/>
      <c r="G51" s="38"/>
      <c r="H51" s="122"/>
      <c r="I51" s="123"/>
      <c r="J51" s="122"/>
      <c r="K51" s="122"/>
      <c r="L51" s="38"/>
      <c r="M51" s="124"/>
      <c r="N51" s="38"/>
    </row>
    <row r="52" spans="1:17" s="131" customFormat="1" ht="23.25" customHeight="1" x14ac:dyDescent="0.3">
      <c r="A52" s="125" t="s">
        <v>160</v>
      </c>
      <c r="B52" s="126"/>
      <c r="C52" s="126"/>
      <c r="D52" s="126"/>
      <c r="E52" s="126"/>
      <c r="F52" s="126"/>
      <c r="G52" s="126"/>
      <c r="H52" s="126"/>
      <c r="I52" s="126"/>
      <c r="J52" s="126"/>
      <c r="K52" s="126"/>
      <c r="L52" s="127"/>
      <c r="M52" s="128"/>
      <c r="N52" s="129"/>
      <c r="O52" s="130"/>
      <c r="P52" s="130"/>
      <c r="Q52" s="130"/>
    </row>
    <row r="53" spans="1:17" s="32" customFormat="1" ht="23.25" customHeight="1" x14ac:dyDescent="0.3"/>
    <row r="54" spans="1:17" s="32" customFormat="1" x14ac:dyDescent="0.3">
      <c r="A54" s="66"/>
    </row>
    <row r="55" spans="1:17" s="32" customFormat="1" x14ac:dyDescent="0.3"/>
    <row r="56" spans="1:17" s="32" customFormat="1" x14ac:dyDescent="0.3">
      <c r="A56" s="132"/>
    </row>
    <row r="57" spans="1:17" s="32" customFormat="1" x14ac:dyDescent="0.3"/>
    <row r="58" spans="1:17" s="32" customFormat="1" x14ac:dyDescent="0.3"/>
    <row r="59" spans="1:17" s="32" customFormat="1" x14ac:dyDescent="0.3">
      <c r="A59" s="66"/>
    </row>
    <row r="60" spans="1:17" s="32" customFormat="1" x14ac:dyDescent="0.3"/>
    <row r="61" spans="1:17" s="32" customFormat="1" x14ac:dyDescent="0.3"/>
    <row r="62" spans="1:17" s="32" customFormat="1" x14ac:dyDescent="0.3">
      <c r="A62" s="66"/>
    </row>
    <row r="63" spans="1:17" s="32" customFormat="1" x14ac:dyDescent="0.3"/>
    <row r="64" spans="1:17" s="32" customFormat="1" x14ac:dyDescent="0.3"/>
    <row r="65" spans="1:9" s="32" customFormat="1" x14ac:dyDescent="0.3"/>
    <row r="66" spans="1:9" s="32" customFormat="1" x14ac:dyDescent="0.3">
      <c r="A66" s="66"/>
      <c r="I66" s="133"/>
    </row>
    <row r="67" spans="1:9" s="32" customFormat="1" x14ac:dyDescent="0.3">
      <c r="A67" s="5"/>
      <c r="B67" s="5"/>
      <c r="C67" s="5"/>
      <c r="D67" s="5"/>
      <c r="E67" s="5"/>
      <c r="F67" s="5"/>
      <c r="G67" s="5"/>
      <c r="H67" s="5"/>
      <c r="I67" s="5"/>
    </row>
    <row r="68" spans="1:9" s="32" customFormat="1" x14ac:dyDescent="0.3">
      <c r="A68" s="5"/>
      <c r="B68" s="5"/>
      <c r="C68" s="5"/>
      <c r="D68" s="5"/>
      <c r="E68" s="5"/>
      <c r="F68" s="5"/>
      <c r="G68" s="5"/>
      <c r="H68" s="5"/>
      <c r="I68" s="5"/>
    </row>
    <row r="69" spans="1:9" s="32" customFormat="1" x14ac:dyDescent="0.3">
      <c r="A69" s="5"/>
      <c r="B69" s="5"/>
      <c r="C69" s="5"/>
    </row>
    <row r="70" spans="1:9" s="32" customFormat="1" x14ac:dyDescent="0.3"/>
    <row r="71" spans="1:9" s="32" customFormat="1" x14ac:dyDescent="0.3"/>
  </sheetData>
  <sheetProtection algorithmName="SHA-512" hashValue="k1JPYTpDHukHK3QFAXbPcvprJUudQK1bFaE2pST0E6TL6Fx5SGEtYfzWMRcK0KYIL+JRsdfznqzOY1QP8fmRww==" saltValue="U5/kGKH3xfeMC2lbpbZJyg==" spinCount="100000" sheet="1" objects="1" scenarios="1"/>
  <mergeCells count="3">
    <mergeCell ref="A67:I67"/>
    <mergeCell ref="A68:I68"/>
    <mergeCell ref="A69:C69"/>
  </mergeCells>
  <pageMargins left="0.74791666666666701" right="0.74791666666666701" top="0.98402777777777795" bottom="0.98402777777777795" header="0.511811023622047" footer="0.511811023622047"/>
  <pageSetup paperSize="9" orientation="landscape" horizontalDpi="300" verticalDpi="300"/>
  <rowBreaks count="1" manualBreakCount="1">
    <brk id="48" max="16383" man="1"/>
  </rowBreaks>
  <colBreaks count="1" manualBreakCount="1">
    <brk id="1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047"/>
  <sheetViews>
    <sheetView zoomScaleNormal="100" workbookViewId="0"/>
  </sheetViews>
  <sheetFormatPr baseColWidth="10" defaultColWidth="35.6328125" defaultRowHeight="12.5" x14ac:dyDescent="0.25"/>
  <cols>
    <col min="1" max="1" width="4.36328125" style="134" customWidth="1"/>
    <col min="2" max="2" width="76.36328125" style="134" customWidth="1"/>
    <col min="3" max="4" width="16" style="135" customWidth="1"/>
    <col min="5" max="5" width="27.6328125" style="134" customWidth="1"/>
    <col min="6" max="6" width="12.36328125" style="136" customWidth="1"/>
    <col min="7" max="7" width="12.81640625" style="136" customWidth="1"/>
    <col min="8" max="8" width="10.81640625" style="134" customWidth="1"/>
    <col min="9" max="9" width="14" style="134" customWidth="1"/>
    <col min="10" max="10" width="12.36328125" style="135" customWidth="1"/>
    <col min="11" max="11" width="11" style="134" customWidth="1"/>
    <col min="12" max="12" width="12" style="134" customWidth="1"/>
    <col min="13" max="14" width="16.36328125" style="134" customWidth="1"/>
    <col min="15" max="15" width="10" style="137" customWidth="1"/>
    <col min="16" max="16" width="16.36328125" style="138" customWidth="1"/>
    <col min="17" max="17" width="35.6328125" style="138"/>
    <col min="18" max="16384" width="35.6328125" style="134"/>
  </cols>
  <sheetData>
    <row r="1" spans="1:17" ht="18.75" customHeight="1" x14ac:dyDescent="0.35">
      <c r="A1" s="139" t="s">
        <v>161</v>
      </c>
      <c r="B1" s="140"/>
      <c r="C1" s="141"/>
      <c r="D1" s="141"/>
      <c r="E1" s="141"/>
      <c r="F1" s="141"/>
      <c r="G1" s="141"/>
      <c r="H1" s="141"/>
      <c r="I1" s="141"/>
      <c r="J1" s="141"/>
      <c r="K1" s="141"/>
      <c r="L1" s="141"/>
      <c r="M1" s="141"/>
      <c r="N1" s="141"/>
      <c r="O1" s="141"/>
      <c r="P1" s="142"/>
    </row>
    <row r="2" spans="1:17" ht="18.75" customHeight="1" x14ac:dyDescent="0.3">
      <c r="A2" s="143"/>
      <c r="B2" s="141"/>
      <c r="C2" s="144" t="s">
        <v>162</v>
      </c>
      <c r="D2" s="144" t="s">
        <v>163</v>
      </c>
      <c r="E2" s="141"/>
      <c r="F2" s="141"/>
      <c r="G2" s="141"/>
      <c r="H2" s="141"/>
      <c r="I2" s="141"/>
      <c r="J2" s="141"/>
      <c r="K2" s="141"/>
      <c r="L2" s="141"/>
      <c r="M2" s="141"/>
      <c r="N2" s="141"/>
      <c r="O2" s="141"/>
      <c r="P2" s="142"/>
    </row>
    <row r="3" spans="1:17" s="152" customFormat="1" ht="18.75" customHeight="1" x14ac:dyDescent="0.3">
      <c r="A3" s="141"/>
      <c r="B3" s="141"/>
      <c r="C3" s="145" t="s">
        <v>164</v>
      </c>
      <c r="D3" s="145" t="s">
        <v>164</v>
      </c>
      <c r="E3" s="146"/>
      <c r="F3" s="144" t="s">
        <v>165</v>
      </c>
      <c r="G3" s="147" t="s">
        <v>166</v>
      </c>
      <c r="H3" s="148" t="s">
        <v>166</v>
      </c>
      <c r="I3" s="148" t="s">
        <v>167</v>
      </c>
      <c r="J3" s="148" t="s">
        <v>116</v>
      </c>
      <c r="K3" s="148" t="s">
        <v>166</v>
      </c>
      <c r="L3" s="148" t="s">
        <v>166</v>
      </c>
      <c r="M3" s="149" t="s">
        <v>167</v>
      </c>
      <c r="N3" s="149" t="s">
        <v>116</v>
      </c>
      <c r="O3" s="144" t="s">
        <v>116</v>
      </c>
      <c r="P3" s="150"/>
      <c r="Q3" s="151"/>
    </row>
    <row r="4" spans="1:17" s="152" customFormat="1" ht="14" x14ac:dyDescent="0.3">
      <c r="A4" s="153"/>
      <c r="B4" s="154"/>
      <c r="C4" s="155" t="s">
        <v>168</v>
      </c>
      <c r="D4" s="155" t="s">
        <v>168</v>
      </c>
      <c r="E4" s="156"/>
      <c r="F4" s="157" t="s">
        <v>7</v>
      </c>
      <c r="G4" s="158" t="s">
        <v>169</v>
      </c>
      <c r="H4" s="159" t="s">
        <v>170</v>
      </c>
      <c r="I4" s="159" t="s">
        <v>171</v>
      </c>
      <c r="J4" s="159" t="s">
        <v>172</v>
      </c>
      <c r="K4" s="159" t="s">
        <v>173</v>
      </c>
      <c r="L4" s="159" t="s">
        <v>174</v>
      </c>
      <c r="M4" s="160" t="s">
        <v>175</v>
      </c>
      <c r="N4" s="160" t="s">
        <v>124</v>
      </c>
      <c r="O4" s="157" t="s">
        <v>124</v>
      </c>
      <c r="P4" s="150"/>
      <c r="Q4" s="151"/>
    </row>
    <row r="5" spans="1:17" ht="18.75" customHeight="1" x14ac:dyDescent="0.3">
      <c r="A5" s="161">
        <v>1</v>
      </c>
      <c r="B5" s="146" t="s">
        <v>176</v>
      </c>
      <c r="C5" s="162"/>
      <c r="D5" s="162"/>
      <c r="E5" s="146"/>
      <c r="F5" s="163"/>
      <c r="G5" s="164"/>
      <c r="H5" s="146"/>
      <c r="I5" s="146"/>
      <c r="J5" s="165"/>
      <c r="K5" s="146"/>
      <c r="L5" s="146"/>
      <c r="M5" s="166"/>
      <c r="N5" s="166"/>
      <c r="O5" s="167"/>
      <c r="P5" s="142"/>
    </row>
    <row r="6" spans="1:17" ht="18.75" customHeight="1" x14ac:dyDescent="0.3">
      <c r="A6" s="161"/>
      <c r="B6" s="168" t="s">
        <v>177</v>
      </c>
      <c r="C6" s="169"/>
      <c r="D6" s="170">
        <v>25</v>
      </c>
      <c r="E6" s="146"/>
      <c r="F6" s="171"/>
      <c r="G6" s="172">
        <f t="shared" ref="G6:G16" si="0">PRODUCT(H6,60)</f>
        <v>0</v>
      </c>
      <c r="H6" s="173">
        <f t="shared" ref="H6:H16" si="1">PRODUCT(L6,1/52)</f>
        <v>0</v>
      </c>
      <c r="I6" s="146"/>
      <c r="J6" s="165"/>
      <c r="K6" s="174">
        <f t="shared" ref="K6:K16" si="2">PRODUCT(C6,F6)</f>
        <v>0</v>
      </c>
      <c r="L6" s="175">
        <f t="shared" ref="L6:L16" si="3">PRODUCT(K6,1/60)</f>
        <v>0</v>
      </c>
      <c r="M6" s="176"/>
      <c r="N6" s="175">
        <f>L6/'KT AP-bezogene Leistungen'!E8</f>
        <v>0</v>
      </c>
      <c r="O6" s="167"/>
      <c r="P6" s="142"/>
    </row>
    <row r="7" spans="1:17" ht="18.75" customHeight="1" x14ac:dyDescent="0.3">
      <c r="A7" s="161"/>
      <c r="B7" s="168" t="s">
        <v>178</v>
      </c>
      <c r="C7" s="169"/>
      <c r="D7" s="170">
        <v>35</v>
      </c>
      <c r="E7" s="146"/>
      <c r="F7" s="171"/>
      <c r="G7" s="172">
        <f t="shared" si="0"/>
        <v>0</v>
      </c>
      <c r="H7" s="173">
        <f t="shared" si="1"/>
        <v>0</v>
      </c>
      <c r="I7" s="146"/>
      <c r="J7" s="165"/>
      <c r="K7" s="174">
        <f t="shared" si="2"/>
        <v>0</v>
      </c>
      <c r="L7" s="175">
        <f t="shared" si="3"/>
        <v>0</v>
      </c>
      <c r="M7" s="176"/>
      <c r="N7" s="175">
        <f>L7/'KT AP-bezogene Leistungen'!E8</f>
        <v>0</v>
      </c>
      <c r="O7" s="167"/>
      <c r="P7" s="142"/>
    </row>
    <row r="8" spans="1:17" ht="18.75" customHeight="1" x14ac:dyDescent="0.3">
      <c r="A8" s="161">
        <v>2</v>
      </c>
      <c r="B8" s="146" t="s">
        <v>179</v>
      </c>
      <c r="C8" s="177"/>
      <c r="D8" s="162">
        <v>30</v>
      </c>
      <c r="E8" s="146"/>
      <c r="F8" s="171"/>
      <c r="G8" s="172">
        <f t="shared" si="0"/>
        <v>0</v>
      </c>
      <c r="H8" s="173">
        <f t="shared" si="1"/>
        <v>0</v>
      </c>
      <c r="I8" s="146"/>
      <c r="J8" s="165"/>
      <c r="K8" s="174">
        <f t="shared" si="2"/>
        <v>0</v>
      </c>
      <c r="L8" s="175">
        <f t="shared" si="3"/>
        <v>0</v>
      </c>
      <c r="M8" s="176"/>
      <c r="N8" s="175">
        <f>L8/'KT AP-bezogene Leistungen'!E8</f>
        <v>0</v>
      </c>
      <c r="O8" s="167"/>
      <c r="P8" s="142"/>
    </row>
    <row r="9" spans="1:17" ht="18.75" customHeight="1" x14ac:dyDescent="0.3">
      <c r="A9" s="161">
        <v>5</v>
      </c>
      <c r="B9" s="146" t="s">
        <v>180</v>
      </c>
      <c r="C9" s="178"/>
      <c r="D9" s="170">
        <v>30</v>
      </c>
      <c r="E9" s="146" t="s">
        <v>181</v>
      </c>
      <c r="F9" s="171"/>
      <c r="G9" s="172">
        <f t="shared" si="0"/>
        <v>0</v>
      </c>
      <c r="H9" s="173">
        <f t="shared" si="1"/>
        <v>0</v>
      </c>
      <c r="I9" s="146"/>
      <c r="J9" s="165"/>
      <c r="K9" s="174">
        <f t="shared" si="2"/>
        <v>0</v>
      </c>
      <c r="L9" s="175">
        <f t="shared" si="3"/>
        <v>0</v>
      </c>
      <c r="M9" s="176"/>
      <c r="N9" s="175">
        <f>L9/'KT AP-bezogene Leistungen'!E8</f>
        <v>0</v>
      </c>
      <c r="O9" s="167"/>
      <c r="P9" s="142"/>
    </row>
    <row r="10" spans="1:17" ht="18.75" customHeight="1" x14ac:dyDescent="0.3">
      <c r="A10" s="179">
        <v>6</v>
      </c>
      <c r="B10" s="180" t="s">
        <v>182</v>
      </c>
      <c r="C10" s="181"/>
      <c r="D10" s="182">
        <v>45</v>
      </c>
      <c r="E10" s="156" t="s">
        <v>183</v>
      </c>
      <c r="F10" s="183"/>
      <c r="G10" s="184">
        <f t="shared" si="0"/>
        <v>0</v>
      </c>
      <c r="H10" s="185">
        <f t="shared" si="1"/>
        <v>0</v>
      </c>
      <c r="I10" s="186">
        <f>SUM(H6:H10)</f>
        <v>0</v>
      </c>
      <c r="J10" s="187">
        <f>PRODUCT(I10/'KT AP-bezogene Leistungen'!E5)</f>
        <v>0</v>
      </c>
      <c r="K10" s="188">
        <f t="shared" si="2"/>
        <v>0</v>
      </c>
      <c r="L10" s="189">
        <f t="shared" si="3"/>
        <v>0</v>
      </c>
      <c r="M10" s="190">
        <f>SUM(L6:L10)</f>
        <v>0</v>
      </c>
      <c r="N10" s="191">
        <f>L10/'KT AP-bezogene Leistungen'!E8</f>
        <v>0</v>
      </c>
      <c r="O10" s="192">
        <f>PRODUCT(M10/'KT AP-bezogene Leistungen'!E8)</f>
        <v>0</v>
      </c>
      <c r="P10" s="142"/>
    </row>
    <row r="11" spans="1:17" ht="18.75" customHeight="1" x14ac:dyDescent="0.3">
      <c r="A11" s="161">
        <v>7</v>
      </c>
      <c r="B11" s="146" t="s">
        <v>184</v>
      </c>
      <c r="C11" s="193"/>
      <c r="D11" s="194">
        <v>30</v>
      </c>
      <c r="E11" s="146"/>
      <c r="F11" s="171"/>
      <c r="G11" s="195">
        <f t="shared" si="0"/>
        <v>0</v>
      </c>
      <c r="H11" s="173">
        <f t="shared" si="1"/>
        <v>0</v>
      </c>
      <c r="I11" s="146"/>
      <c r="J11" s="165"/>
      <c r="K11" s="174">
        <f t="shared" si="2"/>
        <v>0</v>
      </c>
      <c r="L11" s="175">
        <f t="shared" si="3"/>
        <v>0</v>
      </c>
      <c r="M11" s="176"/>
      <c r="N11" s="175">
        <f>L11/'KT AP-bezogene Leistungen'!E8</f>
        <v>0</v>
      </c>
      <c r="O11" s="167"/>
      <c r="P11" s="142"/>
    </row>
    <row r="12" spans="1:17" ht="18.75" customHeight="1" x14ac:dyDescent="0.3">
      <c r="A12" s="161">
        <v>8</v>
      </c>
      <c r="B12" s="146" t="s">
        <v>184</v>
      </c>
      <c r="C12" s="178"/>
      <c r="D12" s="162">
        <v>120</v>
      </c>
      <c r="E12" s="146"/>
      <c r="F12" s="171"/>
      <c r="G12" s="195">
        <f t="shared" si="0"/>
        <v>0</v>
      </c>
      <c r="H12" s="173">
        <f t="shared" si="1"/>
        <v>0</v>
      </c>
      <c r="I12" s="146"/>
      <c r="J12" s="165"/>
      <c r="K12" s="174">
        <f t="shared" si="2"/>
        <v>0</v>
      </c>
      <c r="L12" s="175">
        <f t="shared" si="3"/>
        <v>0</v>
      </c>
      <c r="M12" s="176"/>
      <c r="N12" s="175">
        <f>L12/'KT AP-bezogene Leistungen'!E8</f>
        <v>0</v>
      </c>
      <c r="O12" s="167"/>
      <c r="P12" s="142"/>
    </row>
    <row r="13" spans="1:17" ht="18.75" customHeight="1" x14ac:dyDescent="0.3">
      <c r="A13" s="161">
        <v>9</v>
      </c>
      <c r="B13" s="146" t="s">
        <v>184</v>
      </c>
      <c r="C13" s="178"/>
      <c r="D13" s="162">
        <v>60</v>
      </c>
      <c r="E13" s="146"/>
      <c r="F13" s="171"/>
      <c r="G13" s="195">
        <f t="shared" si="0"/>
        <v>0</v>
      </c>
      <c r="H13" s="173">
        <f t="shared" si="1"/>
        <v>0</v>
      </c>
      <c r="I13" s="146"/>
      <c r="J13" s="165"/>
      <c r="K13" s="174">
        <f t="shared" si="2"/>
        <v>0</v>
      </c>
      <c r="L13" s="175">
        <f t="shared" si="3"/>
        <v>0</v>
      </c>
      <c r="M13" s="176"/>
      <c r="N13" s="175">
        <f>L13/'KT AP-bezogene Leistungen'!E8</f>
        <v>0</v>
      </c>
      <c r="O13" s="167"/>
      <c r="P13" s="142"/>
    </row>
    <row r="14" spans="1:17" ht="18.75" customHeight="1" x14ac:dyDescent="0.3">
      <c r="A14" s="179">
        <v>10</v>
      </c>
      <c r="B14" s="146" t="s">
        <v>184</v>
      </c>
      <c r="C14" s="181"/>
      <c r="D14" s="182">
        <v>30</v>
      </c>
      <c r="E14" s="156"/>
      <c r="F14" s="183"/>
      <c r="G14" s="196">
        <f t="shared" si="0"/>
        <v>0</v>
      </c>
      <c r="H14" s="185">
        <f t="shared" si="1"/>
        <v>0</v>
      </c>
      <c r="I14" s="186">
        <f>SUM(H11:H14)</f>
        <v>0</v>
      </c>
      <c r="J14" s="187">
        <f>PRODUCT(I14/'KT AP-bezogene Leistungen'!E5)</f>
        <v>0</v>
      </c>
      <c r="K14" s="188">
        <f t="shared" si="2"/>
        <v>0</v>
      </c>
      <c r="L14" s="189">
        <f t="shared" si="3"/>
        <v>0</v>
      </c>
      <c r="M14" s="190">
        <f>SUM(L11:L14)</f>
        <v>0</v>
      </c>
      <c r="N14" s="191">
        <f>L14/'KT AP-bezogene Leistungen'!E8</f>
        <v>0</v>
      </c>
      <c r="O14" s="192">
        <f>PRODUCT(M14/'KT AP-bezogene Leistungen'!E8)</f>
        <v>0</v>
      </c>
      <c r="P14" s="142"/>
    </row>
    <row r="15" spans="1:17" ht="18.75" customHeight="1" x14ac:dyDescent="0.3">
      <c r="A15" s="197">
        <v>11</v>
      </c>
      <c r="B15" s="198" t="s">
        <v>185</v>
      </c>
      <c r="C15" s="181"/>
      <c r="D15" s="182"/>
      <c r="E15" s="156"/>
      <c r="F15" s="199"/>
      <c r="G15" s="196">
        <f t="shared" si="0"/>
        <v>0</v>
      </c>
      <c r="H15" s="185">
        <f t="shared" si="1"/>
        <v>0</v>
      </c>
      <c r="I15" s="186">
        <f>H15</f>
        <v>0</v>
      </c>
      <c r="J15" s="187">
        <f>PRODUCT(I15/'KT AP-bezogene Leistungen'!E5)</f>
        <v>0</v>
      </c>
      <c r="K15" s="188">
        <f t="shared" si="2"/>
        <v>0</v>
      </c>
      <c r="L15" s="189">
        <f t="shared" si="3"/>
        <v>0</v>
      </c>
      <c r="M15" s="190">
        <f>L15</f>
        <v>0</v>
      </c>
      <c r="N15" s="200">
        <f>L15/'KT AP-bezogene Leistungen'!E8</f>
        <v>0</v>
      </c>
      <c r="O15" s="192">
        <f>PRODUCT(M15/'KT AP-bezogene Leistungen'!E8)</f>
        <v>0</v>
      </c>
      <c r="P15" s="142"/>
    </row>
    <row r="16" spans="1:17" ht="18.75" customHeight="1" x14ac:dyDescent="0.3">
      <c r="A16" s="161">
        <v>12</v>
      </c>
      <c r="B16" s="146" t="s">
        <v>186</v>
      </c>
      <c r="C16" s="193"/>
      <c r="D16" s="194">
        <v>60</v>
      </c>
      <c r="E16" s="146"/>
      <c r="F16" s="171"/>
      <c r="G16" s="195">
        <f t="shared" si="0"/>
        <v>0</v>
      </c>
      <c r="H16" s="173">
        <f t="shared" si="1"/>
        <v>0</v>
      </c>
      <c r="I16" s="146"/>
      <c r="J16" s="165"/>
      <c r="K16" s="174">
        <f t="shared" si="2"/>
        <v>0</v>
      </c>
      <c r="L16" s="175">
        <f t="shared" si="3"/>
        <v>0</v>
      </c>
      <c r="M16" s="176"/>
      <c r="N16" s="175">
        <f>L16/'KT AP-bezogene Leistungen'!E8</f>
        <v>0</v>
      </c>
      <c r="O16" s="167"/>
      <c r="P16" s="142"/>
    </row>
    <row r="17" spans="1:16" ht="18.75" customHeight="1" x14ac:dyDescent="0.3">
      <c r="A17" s="161"/>
      <c r="B17" s="168" t="s">
        <v>187</v>
      </c>
      <c r="C17" s="162"/>
      <c r="D17" s="162">
        <v>60</v>
      </c>
      <c r="E17" s="146"/>
      <c r="F17" s="201"/>
      <c r="G17" s="195"/>
      <c r="H17" s="173"/>
      <c r="I17" s="146"/>
      <c r="J17" s="165"/>
      <c r="K17" s="174"/>
      <c r="L17" s="175"/>
      <c r="M17" s="176"/>
      <c r="N17" s="175"/>
      <c r="O17" s="167"/>
      <c r="P17" s="142"/>
    </row>
    <row r="18" spans="1:16" ht="18.75" customHeight="1" x14ac:dyDescent="0.3">
      <c r="A18" s="161"/>
      <c r="B18" s="168" t="s">
        <v>188</v>
      </c>
      <c r="C18" s="162"/>
      <c r="D18" s="162">
        <v>30</v>
      </c>
      <c r="E18" s="146"/>
      <c r="F18" s="201"/>
      <c r="G18" s="195"/>
      <c r="H18" s="173"/>
      <c r="I18" s="146"/>
      <c r="J18" s="165"/>
      <c r="K18" s="174"/>
      <c r="L18" s="175"/>
      <c r="M18" s="176"/>
      <c r="N18" s="175"/>
      <c r="O18" s="167"/>
      <c r="P18" s="142"/>
    </row>
    <row r="19" spans="1:16" ht="18.75" customHeight="1" x14ac:dyDescent="0.3">
      <c r="A19" s="202">
        <v>13</v>
      </c>
      <c r="B19" s="180" t="s">
        <v>189</v>
      </c>
      <c r="C19" s="181"/>
      <c r="D19" s="182">
        <v>75</v>
      </c>
      <c r="E19" s="179"/>
      <c r="F19" s="183"/>
      <c r="G19" s="196">
        <f t="shared" ref="G19:G24" si="4">PRODUCT(H19,60)</f>
        <v>0</v>
      </c>
      <c r="H19" s="185">
        <f t="shared" ref="H19:H24" si="5">PRODUCT(L19,1/52)</f>
        <v>0</v>
      </c>
      <c r="I19" s="203">
        <f>SUM(H16:H19)</f>
        <v>0</v>
      </c>
      <c r="J19" s="204">
        <f>PRODUCT(I19/'KT AP-bezogene Leistungen'!E5)</f>
        <v>0</v>
      </c>
      <c r="K19" s="188">
        <f t="shared" ref="K19:K24" si="6">PRODUCT(C19,F19)</f>
        <v>0</v>
      </c>
      <c r="L19" s="189">
        <f t="shared" ref="L19:L24" si="7">PRODUCT(K19,1/60)</f>
        <v>0</v>
      </c>
      <c r="M19" s="190">
        <f>SUM(L16:L19)</f>
        <v>0</v>
      </c>
      <c r="N19" s="191">
        <f>L19/'KT AP-bezogene Leistungen'!E8</f>
        <v>0</v>
      </c>
      <c r="O19" s="192">
        <f>PRODUCT(M19/'KT AP-bezogene Leistungen'!E8)</f>
        <v>0</v>
      </c>
      <c r="P19" s="142"/>
    </row>
    <row r="20" spans="1:16" ht="18.75" customHeight="1" x14ac:dyDescent="0.3">
      <c r="A20" s="161">
        <v>14</v>
      </c>
      <c r="B20" s="146" t="s">
        <v>35</v>
      </c>
      <c r="C20" s="193"/>
      <c r="D20" s="194">
        <v>30</v>
      </c>
      <c r="E20" s="146"/>
      <c r="F20" s="205"/>
      <c r="G20" s="195">
        <f t="shared" si="4"/>
        <v>0</v>
      </c>
      <c r="H20" s="173">
        <f t="shared" si="5"/>
        <v>0</v>
      </c>
      <c r="I20" s="146"/>
      <c r="J20" s="165"/>
      <c r="K20" s="174">
        <f t="shared" si="6"/>
        <v>0</v>
      </c>
      <c r="L20" s="175">
        <f t="shared" si="7"/>
        <v>0</v>
      </c>
      <c r="M20" s="176"/>
      <c r="N20" s="175">
        <f>L20/'KT AP-bezogene Leistungen'!E8</f>
        <v>0</v>
      </c>
      <c r="O20" s="167"/>
      <c r="P20" s="142"/>
    </row>
    <row r="21" spans="1:16" ht="18.75" customHeight="1" x14ac:dyDescent="0.3">
      <c r="A21" s="161"/>
      <c r="B21" s="146" t="s">
        <v>36</v>
      </c>
      <c r="C21" s="178"/>
      <c r="D21" s="162">
        <v>120</v>
      </c>
      <c r="E21" s="146"/>
      <c r="F21" s="171"/>
      <c r="G21" s="195">
        <f t="shared" si="4"/>
        <v>0</v>
      </c>
      <c r="H21" s="173">
        <f t="shared" si="5"/>
        <v>0</v>
      </c>
      <c r="I21" s="146"/>
      <c r="J21" s="165"/>
      <c r="K21" s="174">
        <f t="shared" si="6"/>
        <v>0</v>
      </c>
      <c r="L21" s="175">
        <f t="shared" si="7"/>
        <v>0</v>
      </c>
      <c r="M21" s="176"/>
      <c r="N21" s="175">
        <f>L21/'KT AP-bezogene Leistungen'!E8</f>
        <v>0</v>
      </c>
      <c r="O21" s="167"/>
      <c r="P21" s="142"/>
    </row>
    <row r="22" spans="1:16" ht="18.75" customHeight="1" x14ac:dyDescent="0.3">
      <c r="A22" s="179"/>
      <c r="B22" s="180" t="s">
        <v>37</v>
      </c>
      <c r="C22" s="181"/>
      <c r="D22" s="182">
        <v>60</v>
      </c>
      <c r="E22" s="179"/>
      <c r="F22" s="171"/>
      <c r="G22" s="196">
        <f t="shared" si="4"/>
        <v>0</v>
      </c>
      <c r="H22" s="185">
        <f t="shared" si="5"/>
        <v>0</v>
      </c>
      <c r="I22" s="203">
        <f>SUM(H20:H22)</f>
        <v>0</v>
      </c>
      <c r="J22" s="204">
        <f>PRODUCT(I22/'KT AP-bezogene Leistungen'!E5)</f>
        <v>0</v>
      </c>
      <c r="K22" s="188">
        <f t="shared" si="6"/>
        <v>0</v>
      </c>
      <c r="L22" s="189">
        <f t="shared" si="7"/>
        <v>0</v>
      </c>
      <c r="M22" s="190">
        <f>SUM(L20:L22)</f>
        <v>0</v>
      </c>
      <c r="N22" s="191">
        <f>L22/'KT AP-bezogene Leistungen'!E8</f>
        <v>0</v>
      </c>
      <c r="O22" s="192">
        <f>PRODUCT(M22/'KT AP-bezogene Leistungen'!E8)</f>
        <v>0</v>
      </c>
      <c r="P22" s="142"/>
    </row>
    <row r="23" spans="1:16" ht="18.75" customHeight="1" x14ac:dyDescent="0.3">
      <c r="A23" s="161">
        <v>15</v>
      </c>
      <c r="B23" s="146" t="s">
        <v>190</v>
      </c>
      <c r="C23" s="193"/>
      <c r="D23" s="194">
        <v>90</v>
      </c>
      <c r="E23" s="146"/>
      <c r="F23" s="205"/>
      <c r="G23" s="195">
        <f t="shared" si="4"/>
        <v>0</v>
      </c>
      <c r="H23" s="173">
        <f t="shared" si="5"/>
        <v>0</v>
      </c>
      <c r="I23" s="146"/>
      <c r="J23" s="165"/>
      <c r="K23" s="174">
        <f t="shared" si="6"/>
        <v>0</v>
      </c>
      <c r="L23" s="175">
        <f t="shared" si="7"/>
        <v>0</v>
      </c>
      <c r="M23" s="176"/>
      <c r="N23" s="175">
        <f>L23/'KT AP-bezogene Leistungen'!E8</f>
        <v>0</v>
      </c>
      <c r="O23" s="167"/>
      <c r="P23" s="142"/>
    </row>
    <row r="24" spans="1:16" ht="18.75" customHeight="1" x14ac:dyDescent="0.3">
      <c r="A24" s="179">
        <v>16</v>
      </c>
      <c r="B24" s="180" t="s">
        <v>191</v>
      </c>
      <c r="C24" s="178"/>
      <c r="D24" s="162">
        <v>60</v>
      </c>
      <c r="E24" s="179"/>
      <c r="F24" s="183"/>
      <c r="G24" s="196">
        <f t="shared" si="4"/>
        <v>0</v>
      </c>
      <c r="H24" s="185">
        <f t="shared" si="5"/>
        <v>0</v>
      </c>
      <c r="I24" s="203">
        <f>SUM(H23:H24)</f>
        <v>0</v>
      </c>
      <c r="J24" s="204">
        <f>PRODUCT(I24/'KT AP-bezogene Leistungen'!E5)</f>
        <v>0</v>
      </c>
      <c r="K24" s="188">
        <f t="shared" si="6"/>
        <v>0</v>
      </c>
      <c r="L24" s="189">
        <f t="shared" si="7"/>
        <v>0</v>
      </c>
      <c r="M24" s="190">
        <f>SUM(L23:L24)</f>
        <v>0</v>
      </c>
      <c r="N24" s="191">
        <f>L24/'KT AP-bezogene Leistungen'!E8</f>
        <v>0</v>
      </c>
      <c r="O24" s="192">
        <f>PRODUCT(M24/'KT AP-bezogene Leistungen'!E8)</f>
        <v>0</v>
      </c>
      <c r="P24" s="142"/>
    </row>
    <row r="25" spans="1:16" ht="18.75" customHeight="1" x14ac:dyDescent="0.3">
      <c r="A25" s="161">
        <v>17</v>
      </c>
      <c r="B25" s="146" t="s">
        <v>192</v>
      </c>
      <c r="C25" s="194"/>
      <c r="D25" s="194"/>
      <c r="E25" s="146"/>
      <c r="F25" s="201"/>
      <c r="G25" s="195"/>
      <c r="H25" s="173"/>
      <c r="I25" s="146"/>
      <c r="J25" s="165"/>
      <c r="K25" s="174"/>
      <c r="L25" s="175"/>
      <c r="M25" s="176"/>
      <c r="N25" s="175"/>
      <c r="O25" s="167"/>
      <c r="P25" s="142"/>
    </row>
    <row r="26" spans="1:16" ht="18.75" customHeight="1" x14ac:dyDescent="0.3">
      <c r="A26" s="161"/>
      <c r="B26" s="168" t="s">
        <v>193</v>
      </c>
      <c r="C26" s="178"/>
      <c r="D26" s="162">
        <v>15</v>
      </c>
      <c r="E26" s="146"/>
      <c r="F26" s="171"/>
      <c r="G26" s="195">
        <f>PRODUCT(H26,60)</f>
        <v>0</v>
      </c>
      <c r="H26" s="173">
        <f>PRODUCT(L26,1/52)</f>
        <v>0</v>
      </c>
      <c r="I26" s="146"/>
      <c r="J26" s="165"/>
      <c r="K26" s="174">
        <f>PRODUCT(C26,F26)</f>
        <v>0</v>
      </c>
      <c r="L26" s="175">
        <f>PRODUCT(K26,1/60)</f>
        <v>0</v>
      </c>
      <c r="M26" s="176"/>
      <c r="N26" s="175">
        <f>L26/'KT AP-bezogene Leistungen'!E8</f>
        <v>0</v>
      </c>
      <c r="O26" s="167"/>
      <c r="P26" s="142"/>
    </row>
    <row r="27" spans="1:16" ht="18.75" customHeight="1" x14ac:dyDescent="0.3">
      <c r="A27" s="161"/>
      <c r="B27" s="168" t="s">
        <v>194</v>
      </c>
      <c r="C27" s="178"/>
      <c r="D27" s="162">
        <v>15</v>
      </c>
      <c r="E27" s="146"/>
      <c r="F27" s="171"/>
      <c r="G27" s="195">
        <f>PRODUCT(H27,60)</f>
        <v>0</v>
      </c>
      <c r="H27" s="173">
        <f>PRODUCT(L27,1/52)</f>
        <v>0</v>
      </c>
      <c r="I27" s="146"/>
      <c r="J27" s="165"/>
      <c r="K27" s="174">
        <f>PRODUCT(C27,F27)</f>
        <v>0</v>
      </c>
      <c r="L27" s="175">
        <f>PRODUCT(K27,1/60)</f>
        <v>0</v>
      </c>
      <c r="M27" s="176"/>
      <c r="N27" s="175">
        <f>L27/'KT AP-bezogene Leistungen'!E8</f>
        <v>0</v>
      </c>
      <c r="O27" s="167"/>
      <c r="P27" s="142"/>
    </row>
    <row r="28" spans="1:16" ht="18.75" customHeight="1" x14ac:dyDescent="0.3">
      <c r="A28" s="161"/>
      <c r="B28" s="206" t="s">
        <v>195</v>
      </c>
      <c r="C28" s="178"/>
      <c r="D28" s="162">
        <v>15</v>
      </c>
      <c r="E28" s="161"/>
      <c r="F28" s="183"/>
      <c r="G28" s="207">
        <f>PRODUCT(H28,60)</f>
        <v>0</v>
      </c>
      <c r="H28" s="185">
        <f>PRODUCT(L28,1/52)</f>
        <v>0</v>
      </c>
      <c r="I28" s="186">
        <f>SUM(H26:H28)</f>
        <v>0</v>
      </c>
      <c r="J28" s="187">
        <f>PRODUCT(I28/'KT AP-bezogene Leistungen'!E5)</f>
        <v>0</v>
      </c>
      <c r="K28" s="188">
        <f>PRODUCT(C28,F28)</f>
        <v>0</v>
      </c>
      <c r="L28" s="189">
        <f>PRODUCT(K28,1/60)</f>
        <v>0</v>
      </c>
      <c r="M28" s="190">
        <f>SUM(L26:L28)</f>
        <v>0</v>
      </c>
      <c r="N28" s="191">
        <f>L28/'KT AP-bezogene Leistungen'!E8</f>
        <v>0</v>
      </c>
      <c r="O28" s="192">
        <f>PRODUCT(M28/'KT AP-bezogene Leistungen'!E8)</f>
        <v>0</v>
      </c>
      <c r="P28" s="142"/>
    </row>
    <row r="29" spans="1:16" ht="18.75" customHeight="1" x14ac:dyDescent="0.3">
      <c r="A29" s="164">
        <v>18</v>
      </c>
      <c r="B29" s="208" t="s">
        <v>196</v>
      </c>
      <c r="C29" s="193"/>
      <c r="D29" s="193"/>
      <c r="E29" s="163" t="s">
        <v>197</v>
      </c>
      <c r="F29" s="171"/>
      <c r="G29" s="195">
        <f>PRODUCT(H29,60)</f>
        <v>0</v>
      </c>
      <c r="H29" s="173">
        <f>PRODUCT(L29,1/52)</f>
        <v>0</v>
      </c>
      <c r="I29" s="209"/>
      <c r="J29" s="210"/>
      <c r="K29" s="174">
        <f>PRODUCT(C29,F29)</f>
        <v>0</v>
      </c>
      <c r="L29" s="175">
        <f>PRODUCT(K29,1/60)</f>
        <v>0</v>
      </c>
      <c r="M29" s="176"/>
      <c r="N29" s="175">
        <f>L29/'KT AP-bezogene Leistungen'!E8</f>
        <v>0</v>
      </c>
      <c r="O29" s="211"/>
      <c r="P29" s="142"/>
    </row>
    <row r="30" spans="1:16" ht="18.75" customHeight="1" x14ac:dyDescent="0.3">
      <c r="A30" s="179"/>
      <c r="B30" s="212" t="s">
        <v>198</v>
      </c>
      <c r="C30" s="181"/>
      <c r="D30" s="213"/>
      <c r="E30" s="214" t="s">
        <v>197</v>
      </c>
      <c r="F30" s="183"/>
      <c r="G30" s="207">
        <f>PRODUCT(H30,60)</f>
        <v>0</v>
      </c>
      <c r="H30" s="185">
        <f>PRODUCT(L30,1/52)</f>
        <v>0</v>
      </c>
      <c r="I30" s="186">
        <f>SUM(H29:H30)</f>
        <v>0</v>
      </c>
      <c r="J30" s="187">
        <f>PRODUCT(I30/'KT AP-bezogene Leistungen'!E5)</f>
        <v>0</v>
      </c>
      <c r="K30" s="188">
        <f>PRODUCT(C30,F30)</f>
        <v>0</v>
      </c>
      <c r="L30" s="189">
        <f>PRODUCT(K30,1/60)</f>
        <v>0</v>
      </c>
      <c r="M30" s="190">
        <f>SUM(L29:L30)</f>
        <v>0</v>
      </c>
      <c r="N30" s="191">
        <f>L30/'KT AP-bezogene Leistungen'!E8</f>
        <v>0</v>
      </c>
      <c r="O30" s="192">
        <f>PRODUCT(M30/'KT AP-bezogene Leistungen'!E8)</f>
        <v>0</v>
      </c>
      <c r="P30" s="142"/>
    </row>
    <row r="31" spans="1:16" s="134" customFormat="1" ht="18.75" customHeight="1" x14ac:dyDescent="0.3">
      <c r="A31" s="215"/>
      <c r="B31" s="216" t="s">
        <v>199</v>
      </c>
      <c r="C31" s="170"/>
      <c r="D31" s="217"/>
      <c r="E31" s="218"/>
      <c r="F31" s="219"/>
      <c r="G31" s="220"/>
      <c r="H31" s="221"/>
      <c r="I31" s="222"/>
      <c r="J31" s="223"/>
      <c r="K31" s="224"/>
      <c r="L31" s="225"/>
      <c r="M31" s="226"/>
      <c r="N31" s="225"/>
      <c r="O31" s="227"/>
      <c r="P31" s="228"/>
    </row>
    <row r="32" spans="1:16" ht="18.75" customHeight="1" x14ac:dyDescent="0.3">
      <c r="A32" s="161">
        <v>19</v>
      </c>
      <c r="B32" s="146" t="s">
        <v>200</v>
      </c>
      <c r="C32" s="162"/>
      <c r="D32" s="229"/>
      <c r="E32" s="146"/>
      <c r="F32" s="201"/>
      <c r="G32" s="195"/>
      <c r="H32" s="173"/>
      <c r="I32" s="146"/>
      <c r="J32" s="165"/>
      <c r="K32" s="174"/>
      <c r="L32" s="175"/>
      <c r="M32" s="176"/>
      <c r="N32" s="175"/>
      <c r="O32" s="167"/>
      <c r="P32" s="142"/>
    </row>
    <row r="33" spans="1:17" ht="18.75" customHeight="1" x14ac:dyDescent="0.3">
      <c r="A33" s="161"/>
      <c r="B33" s="146" t="s">
        <v>46</v>
      </c>
      <c r="C33" s="178"/>
      <c r="D33" s="170"/>
      <c r="E33" s="146"/>
      <c r="F33" s="171"/>
      <c r="G33" s="195">
        <f t="shared" ref="G33:G43" si="8">PRODUCT(H33,60)</f>
        <v>0</v>
      </c>
      <c r="H33" s="173">
        <f t="shared" ref="H33:H43" si="9">PRODUCT(L33,1/52)</f>
        <v>0</v>
      </c>
      <c r="I33" s="146"/>
      <c r="J33" s="165"/>
      <c r="K33" s="174">
        <f t="shared" ref="K33:K43" si="10">PRODUCT(C33,F33)</f>
        <v>0</v>
      </c>
      <c r="L33" s="175">
        <f t="shared" ref="L33:L43" si="11">PRODUCT(K33,1/60)</f>
        <v>0</v>
      </c>
      <c r="M33" s="176"/>
      <c r="N33" s="175">
        <f>L33/'KT AP-bezogene Leistungen'!E8</f>
        <v>0</v>
      </c>
      <c r="O33" s="167"/>
      <c r="P33" s="142"/>
    </row>
    <row r="34" spans="1:17" ht="18.75" customHeight="1" x14ac:dyDescent="0.3">
      <c r="A34" s="161"/>
      <c r="B34" s="146" t="s">
        <v>47</v>
      </c>
      <c r="C34" s="178"/>
      <c r="D34" s="170"/>
      <c r="E34" s="146"/>
      <c r="F34" s="171"/>
      <c r="G34" s="195">
        <f t="shared" si="8"/>
        <v>0</v>
      </c>
      <c r="H34" s="173">
        <f t="shared" si="9"/>
        <v>0</v>
      </c>
      <c r="I34" s="146"/>
      <c r="J34" s="165"/>
      <c r="K34" s="174">
        <f t="shared" si="10"/>
        <v>0</v>
      </c>
      <c r="L34" s="175">
        <f t="shared" si="11"/>
        <v>0</v>
      </c>
      <c r="M34" s="176"/>
      <c r="N34" s="175">
        <f>L34/'KT AP-bezogene Leistungen'!E8</f>
        <v>0</v>
      </c>
      <c r="O34" s="167"/>
      <c r="P34" s="142"/>
    </row>
    <row r="35" spans="1:17" ht="18.75" customHeight="1" x14ac:dyDescent="0.3">
      <c r="A35" s="161"/>
      <c r="B35" s="146" t="s">
        <v>48</v>
      </c>
      <c r="C35" s="178"/>
      <c r="D35" s="170"/>
      <c r="E35" s="146"/>
      <c r="F35" s="171"/>
      <c r="G35" s="195">
        <f t="shared" si="8"/>
        <v>0</v>
      </c>
      <c r="H35" s="173">
        <f t="shared" si="9"/>
        <v>0</v>
      </c>
      <c r="I35" s="146"/>
      <c r="J35" s="165"/>
      <c r="K35" s="174">
        <f t="shared" si="10"/>
        <v>0</v>
      </c>
      <c r="L35" s="175">
        <f t="shared" si="11"/>
        <v>0</v>
      </c>
      <c r="M35" s="176"/>
      <c r="N35" s="175">
        <f>L35/'KT AP-bezogene Leistungen'!E8</f>
        <v>0</v>
      </c>
      <c r="O35" s="167"/>
      <c r="P35" s="142"/>
    </row>
    <row r="36" spans="1:17" ht="18.75" customHeight="1" x14ac:dyDescent="0.3">
      <c r="A36" s="161"/>
      <c r="B36" s="146" t="s">
        <v>49</v>
      </c>
      <c r="C36" s="178"/>
      <c r="D36" s="162"/>
      <c r="E36" s="146"/>
      <c r="F36" s="171"/>
      <c r="G36" s="195">
        <f t="shared" si="8"/>
        <v>0</v>
      </c>
      <c r="H36" s="173">
        <f t="shared" si="9"/>
        <v>0</v>
      </c>
      <c r="I36" s="146"/>
      <c r="J36" s="165"/>
      <c r="K36" s="174">
        <f t="shared" si="10"/>
        <v>0</v>
      </c>
      <c r="L36" s="175">
        <f t="shared" si="11"/>
        <v>0</v>
      </c>
      <c r="M36" s="176"/>
      <c r="N36" s="175">
        <f>L36/'KT AP-bezogene Leistungen'!E8</f>
        <v>0</v>
      </c>
      <c r="O36" s="167"/>
      <c r="P36" s="142"/>
    </row>
    <row r="37" spans="1:17" ht="18.75" customHeight="1" x14ac:dyDescent="0.3">
      <c r="A37" s="161"/>
      <c r="B37" s="146" t="s">
        <v>50</v>
      </c>
      <c r="C37" s="178"/>
      <c r="D37" s="162"/>
      <c r="E37" s="146"/>
      <c r="F37" s="171"/>
      <c r="G37" s="195">
        <f t="shared" si="8"/>
        <v>0</v>
      </c>
      <c r="H37" s="173">
        <f t="shared" si="9"/>
        <v>0</v>
      </c>
      <c r="I37" s="146"/>
      <c r="J37" s="165"/>
      <c r="K37" s="174">
        <f t="shared" si="10"/>
        <v>0</v>
      </c>
      <c r="L37" s="175">
        <f t="shared" si="11"/>
        <v>0</v>
      </c>
      <c r="M37" s="176"/>
      <c r="N37" s="175">
        <f>L37/'KT AP-bezogene Leistungen'!E8</f>
        <v>0</v>
      </c>
      <c r="O37" s="167"/>
      <c r="P37" s="142"/>
    </row>
    <row r="38" spans="1:17" ht="18.75" customHeight="1" x14ac:dyDescent="0.3">
      <c r="A38" s="161"/>
      <c r="B38" s="146" t="s">
        <v>51</v>
      </c>
      <c r="C38" s="178"/>
      <c r="D38" s="162"/>
      <c r="E38" s="146"/>
      <c r="F38" s="171"/>
      <c r="G38" s="195">
        <f t="shared" si="8"/>
        <v>0</v>
      </c>
      <c r="H38" s="173">
        <f t="shared" si="9"/>
        <v>0</v>
      </c>
      <c r="I38" s="146"/>
      <c r="J38" s="165"/>
      <c r="K38" s="174">
        <f t="shared" si="10"/>
        <v>0</v>
      </c>
      <c r="L38" s="175">
        <f t="shared" si="11"/>
        <v>0</v>
      </c>
      <c r="M38" s="176"/>
      <c r="N38" s="175">
        <f>L38/'KT AP-bezogene Leistungen'!E8</f>
        <v>0</v>
      </c>
      <c r="O38" s="167"/>
      <c r="P38" s="142"/>
    </row>
    <row r="39" spans="1:17" ht="18.75" customHeight="1" x14ac:dyDescent="0.3">
      <c r="A39" s="161"/>
      <c r="B39" s="146" t="s">
        <v>201</v>
      </c>
      <c r="C39" s="178"/>
      <c r="D39" s="162"/>
      <c r="E39" s="146"/>
      <c r="F39" s="171"/>
      <c r="G39" s="195">
        <f t="shared" si="8"/>
        <v>0</v>
      </c>
      <c r="H39" s="173">
        <f t="shared" si="9"/>
        <v>0</v>
      </c>
      <c r="I39" s="146"/>
      <c r="J39" s="165"/>
      <c r="K39" s="174">
        <f t="shared" si="10"/>
        <v>0</v>
      </c>
      <c r="L39" s="175">
        <f t="shared" si="11"/>
        <v>0</v>
      </c>
      <c r="M39" s="176"/>
      <c r="N39" s="175">
        <f>L39/'KT AP-bezogene Leistungen'!E8</f>
        <v>0</v>
      </c>
      <c r="O39" s="167"/>
      <c r="P39" s="142"/>
    </row>
    <row r="40" spans="1:17" ht="18.75" customHeight="1" x14ac:dyDescent="0.3">
      <c r="A40" s="161"/>
      <c r="B40" s="146" t="s">
        <v>53</v>
      </c>
      <c r="C40" s="178"/>
      <c r="D40" s="170"/>
      <c r="E40" s="146"/>
      <c r="F40" s="171"/>
      <c r="G40" s="195">
        <f t="shared" si="8"/>
        <v>0</v>
      </c>
      <c r="H40" s="173">
        <f t="shared" si="9"/>
        <v>0</v>
      </c>
      <c r="I40" s="146"/>
      <c r="J40" s="165"/>
      <c r="K40" s="174">
        <f t="shared" si="10"/>
        <v>0</v>
      </c>
      <c r="L40" s="175">
        <f t="shared" si="11"/>
        <v>0</v>
      </c>
      <c r="M40" s="176"/>
      <c r="N40" s="175">
        <f>L40/'KT AP-bezogene Leistungen'!E8</f>
        <v>0</v>
      </c>
      <c r="O40" s="167"/>
      <c r="P40" s="142"/>
    </row>
    <row r="41" spans="1:17" ht="18.75" customHeight="1" x14ac:dyDescent="0.3">
      <c r="A41" s="161"/>
      <c r="B41" s="180" t="s">
        <v>54</v>
      </c>
      <c r="C41" s="178"/>
      <c r="D41" s="170"/>
      <c r="E41" s="146"/>
      <c r="F41" s="183"/>
      <c r="G41" s="195">
        <f t="shared" si="8"/>
        <v>0</v>
      </c>
      <c r="H41" s="185">
        <f t="shared" si="9"/>
        <v>0</v>
      </c>
      <c r="I41" s="209">
        <f>SUM(H33:H41)</f>
        <v>0</v>
      </c>
      <c r="J41" s="210">
        <f>PRODUCT(I41/'KT AP-bezogene Leistungen'!E5)</f>
        <v>0</v>
      </c>
      <c r="K41" s="174">
        <f t="shared" si="10"/>
        <v>0</v>
      </c>
      <c r="L41" s="175">
        <f t="shared" si="11"/>
        <v>0</v>
      </c>
      <c r="M41" s="176">
        <f>SUM(L33:L41)</f>
        <v>0</v>
      </c>
      <c r="N41" s="191">
        <f>L41/'KT AP-bezogene Leistungen'!E8</f>
        <v>0</v>
      </c>
      <c r="O41" s="227">
        <f>PRODUCT(M41/'KT AP-bezogene Leistungen'!E8)</f>
        <v>0</v>
      </c>
      <c r="P41" s="142"/>
    </row>
    <row r="42" spans="1:17" ht="18.75" customHeight="1" x14ac:dyDescent="0.3">
      <c r="A42" s="197">
        <v>20</v>
      </c>
      <c r="B42" s="146" t="s">
        <v>55</v>
      </c>
      <c r="C42" s="230"/>
      <c r="D42" s="231">
        <v>45</v>
      </c>
      <c r="E42" s="232"/>
      <c r="F42" s="171"/>
      <c r="G42" s="233">
        <f t="shared" si="8"/>
        <v>0</v>
      </c>
      <c r="H42" s="173">
        <f t="shared" si="9"/>
        <v>0</v>
      </c>
      <c r="I42" s="234">
        <f>H42</f>
        <v>0</v>
      </c>
      <c r="J42" s="235">
        <f>PRODUCT(I42/'KT AP-bezogene Leistungen'!E5)</f>
        <v>0</v>
      </c>
      <c r="K42" s="236">
        <f t="shared" si="10"/>
        <v>0</v>
      </c>
      <c r="L42" s="237">
        <f t="shared" si="11"/>
        <v>0</v>
      </c>
      <c r="M42" s="238">
        <f>L42</f>
        <v>0</v>
      </c>
      <c r="N42" s="200">
        <f>L42/'KT AP-bezogene Leistungen'!E8</f>
        <v>0</v>
      </c>
      <c r="O42" s="239">
        <f>PRODUCT(M42/'KT AP-bezogene Leistungen'!E8)</f>
        <v>0</v>
      </c>
      <c r="P42" s="142"/>
    </row>
    <row r="43" spans="1:17" ht="18.75" customHeight="1" x14ac:dyDescent="0.3">
      <c r="A43" s="197">
        <v>21</v>
      </c>
      <c r="B43" s="240" t="s">
        <v>202</v>
      </c>
      <c r="C43" s="230"/>
      <c r="D43" s="241">
        <v>15</v>
      </c>
      <c r="E43" s="242"/>
      <c r="F43" s="199"/>
      <c r="G43" s="233">
        <f t="shared" si="8"/>
        <v>0</v>
      </c>
      <c r="H43" s="243">
        <f t="shared" si="9"/>
        <v>0</v>
      </c>
      <c r="I43" s="234">
        <f>SUM(H43)</f>
        <v>0</v>
      </c>
      <c r="J43" s="187">
        <f>PRODUCT(I43/'KT AP-bezogene Leistungen'!E5)</f>
        <v>0</v>
      </c>
      <c r="K43" s="236">
        <f t="shared" si="10"/>
        <v>0</v>
      </c>
      <c r="L43" s="237">
        <f t="shared" si="11"/>
        <v>0</v>
      </c>
      <c r="M43" s="190">
        <f>SUM(L43)</f>
        <v>0</v>
      </c>
      <c r="N43" s="175">
        <f>L43/'KT AP-bezogene Leistungen'!E8</f>
        <v>0</v>
      </c>
      <c r="O43" s="192">
        <f>PRODUCT(M43/'KT AP-bezogene Leistungen'!E8)</f>
        <v>0</v>
      </c>
      <c r="P43" s="142"/>
    </row>
    <row r="44" spans="1:17" s="6" customFormat="1" ht="18.75" customHeight="1" x14ac:dyDescent="0.3">
      <c r="A44" s="244"/>
      <c r="B44" s="244"/>
      <c r="C44" s="244"/>
      <c r="D44" s="244"/>
      <c r="E44" s="245" t="s">
        <v>203</v>
      </c>
      <c r="F44" s="246"/>
      <c r="G44" s="247">
        <f t="shared" ref="G44:M44" si="12">SUM(G6:G43)</f>
        <v>0</v>
      </c>
      <c r="H44" s="248">
        <f t="shared" si="12"/>
        <v>0</v>
      </c>
      <c r="I44" s="248">
        <f t="shared" si="12"/>
        <v>0</v>
      </c>
      <c r="J44" s="249">
        <f t="shared" si="12"/>
        <v>0</v>
      </c>
      <c r="K44" s="250">
        <f t="shared" si="12"/>
        <v>0</v>
      </c>
      <c r="L44" s="251">
        <f t="shared" si="12"/>
        <v>0</v>
      </c>
      <c r="M44" s="251">
        <f t="shared" si="12"/>
        <v>0</v>
      </c>
      <c r="N44" s="248"/>
      <c r="O44" s="252">
        <f>PRODUCT(M44/'KT AP-bezogene Leistungen'!E8)</f>
        <v>0</v>
      </c>
      <c r="P44" s="253"/>
      <c r="Q44" s="133"/>
    </row>
    <row r="45" spans="1:17" s="138" customFormat="1" ht="18.75" customHeight="1" x14ac:dyDescent="0.25">
      <c r="A45" s="142"/>
      <c r="B45" s="142"/>
      <c r="C45" s="254"/>
      <c r="D45" s="254"/>
      <c r="E45" s="142"/>
      <c r="F45" s="142"/>
      <c r="G45" s="142"/>
      <c r="H45" s="142"/>
      <c r="I45" s="142"/>
      <c r="J45" s="254"/>
      <c r="K45" s="142"/>
      <c r="L45" s="142"/>
      <c r="M45" s="142"/>
      <c r="N45" s="142"/>
      <c r="O45" s="254"/>
      <c r="P45" s="142"/>
    </row>
    <row r="46" spans="1:17" s="138" customFormat="1" ht="18.75" customHeight="1" x14ac:dyDescent="0.25">
      <c r="A46" s="142"/>
      <c r="B46" s="150" t="s">
        <v>204</v>
      </c>
      <c r="C46" s="254"/>
      <c r="D46" s="254"/>
      <c r="E46" s="142"/>
      <c r="F46" s="142"/>
      <c r="G46" s="142"/>
      <c r="H46" s="142"/>
      <c r="I46" s="142"/>
      <c r="J46" s="254"/>
      <c r="K46" s="142"/>
      <c r="L46" s="142"/>
      <c r="M46" s="142"/>
      <c r="N46" s="142"/>
      <c r="O46" s="254"/>
      <c r="P46" s="142"/>
    </row>
    <row r="47" spans="1:17" ht="18.75" customHeight="1" x14ac:dyDescent="0.25">
      <c r="A47" s="138"/>
      <c r="B47" s="138"/>
      <c r="C47" s="255"/>
      <c r="D47" s="255"/>
      <c r="E47" s="138"/>
      <c r="F47" s="138"/>
      <c r="G47" s="138"/>
      <c r="H47" s="138"/>
      <c r="I47" s="138"/>
      <c r="J47" s="255"/>
      <c r="K47" s="138"/>
      <c r="L47" s="138"/>
      <c r="M47" s="138"/>
      <c r="N47" s="138"/>
      <c r="O47" s="255"/>
    </row>
    <row r="48" spans="1:17" ht="18.75" customHeight="1" x14ac:dyDescent="0.25">
      <c r="F48" s="134"/>
      <c r="G48" s="134"/>
      <c r="O48" s="135"/>
    </row>
    <row r="49" spans="2:15" ht="18.75" customHeight="1" x14ac:dyDescent="0.25">
      <c r="B49" s="256"/>
      <c r="F49" s="134"/>
      <c r="G49" s="134"/>
      <c r="O49" s="135"/>
    </row>
    <row r="50" spans="2:15" ht="18.75" customHeight="1" x14ac:dyDescent="0.25">
      <c r="F50" s="134"/>
      <c r="G50" s="134"/>
      <c r="O50" s="135"/>
    </row>
    <row r="51" spans="2:15" ht="18.75" customHeight="1" x14ac:dyDescent="0.25">
      <c r="F51" s="134"/>
      <c r="G51" s="134"/>
      <c r="O51" s="135"/>
    </row>
    <row r="52" spans="2:15" ht="18.75" customHeight="1" x14ac:dyDescent="0.25">
      <c r="F52" s="134"/>
      <c r="G52" s="134"/>
      <c r="O52" s="135"/>
    </row>
    <row r="53" spans="2:15" ht="18.75" customHeight="1" x14ac:dyDescent="0.25">
      <c r="F53" s="134"/>
      <c r="G53" s="134"/>
      <c r="O53" s="135"/>
    </row>
    <row r="54" spans="2:15" ht="18.75" customHeight="1" x14ac:dyDescent="0.25">
      <c r="F54" s="134"/>
      <c r="G54" s="134"/>
      <c r="O54" s="135"/>
    </row>
    <row r="55" spans="2:15" ht="18.75" customHeight="1" x14ac:dyDescent="0.25">
      <c r="F55" s="134"/>
      <c r="G55" s="134"/>
      <c r="O55" s="135"/>
    </row>
    <row r="56" spans="2:15" ht="18.75" customHeight="1" x14ac:dyDescent="0.25">
      <c r="F56" s="134"/>
      <c r="G56" s="134"/>
      <c r="O56" s="135"/>
    </row>
    <row r="57" spans="2:15" ht="18.75" customHeight="1" x14ac:dyDescent="0.25">
      <c r="F57" s="134"/>
      <c r="G57" s="134"/>
      <c r="O57" s="135"/>
    </row>
    <row r="58" spans="2:15" ht="18.75" customHeight="1" x14ac:dyDescent="0.25">
      <c r="F58" s="134"/>
      <c r="G58" s="134"/>
      <c r="O58" s="135"/>
    </row>
    <row r="59" spans="2:15" ht="18.75" customHeight="1" x14ac:dyDescent="0.25">
      <c r="F59" s="134"/>
      <c r="G59" s="134"/>
      <c r="O59" s="135"/>
    </row>
    <row r="60" spans="2:15" ht="18.75" customHeight="1" x14ac:dyDescent="0.25">
      <c r="F60" s="134"/>
      <c r="G60" s="134"/>
      <c r="O60" s="135"/>
    </row>
    <row r="61" spans="2:15" ht="18.75" customHeight="1" x14ac:dyDescent="0.25">
      <c r="F61" s="134"/>
      <c r="G61" s="134"/>
      <c r="O61" s="135"/>
    </row>
    <row r="62" spans="2:15" ht="18.75" customHeight="1" x14ac:dyDescent="0.25">
      <c r="F62" s="134"/>
      <c r="G62" s="134"/>
      <c r="O62" s="135"/>
    </row>
    <row r="63" spans="2:15" ht="18.75" customHeight="1" x14ac:dyDescent="0.25">
      <c r="F63" s="134"/>
      <c r="G63" s="134"/>
      <c r="O63" s="135"/>
    </row>
    <row r="64" spans="2:15" ht="18.75" customHeight="1" x14ac:dyDescent="0.25">
      <c r="F64" s="134"/>
      <c r="G64" s="134"/>
      <c r="O64" s="135"/>
    </row>
    <row r="65" spans="6:15" ht="18.75" customHeight="1" x14ac:dyDescent="0.25">
      <c r="F65" s="134"/>
      <c r="G65" s="134"/>
      <c r="O65" s="135"/>
    </row>
    <row r="66" spans="6:15" ht="18.75" customHeight="1" x14ac:dyDescent="0.25">
      <c r="F66" s="134"/>
      <c r="G66" s="134"/>
      <c r="O66" s="135"/>
    </row>
    <row r="67" spans="6:15" ht="18.75" customHeight="1" x14ac:dyDescent="0.25">
      <c r="F67" s="134"/>
      <c r="G67" s="134"/>
      <c r="O67" s="135"/>
    </row>
    <row r="68" spans="6:15" ht="18.75" customHeight="1" x14ac:dyDescent="0.25">
      <c r="F68" s="134"/>
      <c r="G68" s="134"/>
      <c r="O68" s="135"/>
    </row>
    <row r="69" spans="6:15" ht="18.75" customHeight="1" x14ac:dyDescent="0.25">
      <c r="F69" s="134"/>
      <c r="G69" s="134"/>
      <c r="O69" s="135"/>
    </row>
    <row r="70" spans="6:15" ht="18.75" customHeight="1" x14ac:dyDescent="0.25">
      <c r="F70" s="134"/>
      <c r="G70" s="134"/>
      <c r="O70" s="135"/>
    </row>
    <row r="71" spans="6:15" ht="18.75" customHeight="1" x14ac:dyDescent="0.25">
      <c r="F71" s="134"/>
      <c r="G71" s="134"/>
      <c r="O71" s="135"/>
    </row>
    <row r="72" spans="6:15" ht="18.75" customHeight="1" x14ac:dyDescent="0.25">
      <c r="F72" s="134"/>
      <c r="G72" s="134"/>
      <c r="O72" s="135"/>
    </row>
    <row r="73" spans="6:15" ht="18.75" customHeight="1" x14ac:dyDescent="0.25">
      <c r="F73" s="134"/>
      <c r="G73" s="134"/>
      <c r="O73" s="135"/>
    </row>
    <row r="74" spans="6:15" ht="18.75" customHeight="1" x14ac:dyDescent="0.25">
      <c r="F74" s="134"/>
      <c r="G74" s="134"/>
      <c r="O74" s="135"/>
    </row>
    <row r="75" spans="6:15" ht="18.75" customHeight="1" x14ac:dyDescent="0.25">
      <c r="F75" s="134"/>
      <c r="G75" s="134"/>
      <c r="O75" s="135"/>
    </row>
    <row r="76" spans="6:15" ht="18.75" customHeight="1" x14ac:dyDescent="0.25">
      <c r="F76" s="134"/>
      <c r="G76" s="134"/>
      <c r="O76" s="135"/>
    </row>
    <row r="77" spans="6:15" ht="18.75" customHeight="1" x14ac:dyDescent="0.25">
      <c r="F77" s="134"/>
      <c r="G77" s="134"/>
      <c r="O77" s="135"/>
    </row>
    <row r="78" spans="6:15" ht="18.75" customHeight="1" x14ac:dyDescent="0.25">
      <c r="F78" s="134"/>
      <c r="G78" s="134"/>
      <c r="O78" s="135"/>
    </row>
    <row r="79" spans="6:15" ht="18.75" customHeight="1" x14ac:dyDescent="0.25">
      <c r="F79" s="134"/>
      <c r="G79" s="134"/>
      <c r="O79" s="135"/>
    </row>
    <row r="80" spans="6:15" ht="18.75" customHeight="1" x14ac:dyDescent="0.25">
      <c r="F80" s="134"/>
      <c r="G80" s="134"/>
      <c r="O80" s="135"/>
    </row>
    <row r="81" spans="6:15" ht="18.75" customHeight="1" x14ac:dyDescent="0.25">
      <c r="F81" s="134"/>
      <c r="G81" s="134"/>
      <c r="O81" s="135"/>
    </row>
    <row r="82" spans="6:15" ht="18.75" customHeight="1" x14ac:dyDescent="0.25">
      <c r="F82" s="134"/>
      <c r="G82" s="134"/>
      <c r="O82" s="135"/>
    </row>
    <row r="83" spans="6:15" ht="18.75" customHeight="1" x14ac:dyDescent="0.25">
      <c r="F83" s="134"/>
      <c r="G83" s="134"/>
      <c r="O83" s="135"/>
    </row>
    <row r="84" spans="6:15" ht="18.75" customHeight="1" x14ac:dyDescent="0.25">
      <c r="F84" s="134"/>
      <c r="G84" s="134"/>
      <c r="O84" s="135"/>
    </row>
    <row r="85" spans="6:15" ht="18.75" customHeight="1" x14ac:dyDescent="0.25">
      <c r="F85" s="134"/>
      <c r="G85" s="134"/>
      <c r="O85" s="135"/>
    </row>
    <row r="86" spans="6:15" ht="18.75" customHeight="1" x14ac:dyDescent="0.25">
      <c r="F86" s="134"/>
      <c r="G86" s="134"/>
      <c r="O86" s="135"/>
    </row>
    <row r="87" spans="6:15" ht="18.75" customHeight="1" x14ac:dyDescent="0.25">
      <c r="F87" s="134"/>
      <c r="G87" s="134"/>
      <c r="O87" s="135"/>
    </row>
    <row r="88" spans="6:15" ht="18.75" customHeight="1" x14ac:dyDescent="0.25">
      <c r="F88" s="134"/>
      <c r="G88" s="134"/>
      <c r="O88" s="135"/>
    </row>
    <row r="89" spans="6:15" ht="18.75" customHeight="1" x14ac:dyDescent="0.25">
      <c r="F89" s="134"/>
      <c r="G89" s="134"/>
      <c r="O89" s="135"/>
    </row>
    <row r="90" spans="6:15" ht="18.75" customHeight="1" x14ac:dyDescent="0.25">
      <c r="F90" s="134"/>
      <c r="G90" s="134"/>
      <c r="O90" s="135"/>
    </row>
    <row r="91" spans="6:15" ht="18.75" customHeight="1" x14ac:dyDescent="0.25">
      <c r="F91" s="134"/>
      <c r="G91" s="134"/>
      <c r="O91" s="135"/>
    </row>
    <row r="92" spans="6:15" ht="18.75" customHeight="1" x14ac:dyDescent="0.25">
      <c r="F92" s="134"/>
      <c r="G92" s="134"/>
      <c r="O92" s="135"/>
    </row>
    <row r="93" spans="6:15" ht="18.75" customHeight="1" x14ac:dyDescent="0.25">
      <c r="F93" s="134"/>
      <c r="G93" s="134"/>
      <c r="O93" s="135"/>
    </row>
    <row r="94" spans="6:15" ht="18.75" customHeight="1" x14ac:dyDescent="0.25">
      <c r="F94" s="134"/>
      <c r="G94" s="134"/>
      <c r="O94" s="135"/>
    </row>
    <row r="95" spans="6:15" ht="18.75" customHeight="1" x14ac:dyDescent="0.25">
      <c r="F95" s="134"/>
      <c r="G95" s="134"/>
      <c r="O95" s="135"/>
    </row>
    <row r="96" spans="6:15" ht="18.75" customHeight="1" x14ac:dyDescent="0.25">
      <c r="F96" s="134"/>
      <c r="G96" s="134"/>
      <c r="O96" s="135"/>
    </row>
    <row r="97" spans="6:15" ht="18.75" customHeight="1" x14ac:dyDescent="0.25">
      <c r="F97" s="134"/>
      <c r="G97" s="134"/>
      <c r="O97" s="135"/>
    </row>
    <row r="98" spans="6:15" ht="18.75" customHeight="1" x14ac:dyDescent="0.25">
      <c r="F98" s="134"/>
      <c r="G98" s="134"/>
      <c r="O98" s="135"/>
    </row>
    <row r="99" spans="6:15" ht="18.75" customHeight="1" x14ac:dyDescent="0.25">
      <c r="F99" s="134"/>
      <c r="G99" s="134"/>
      <c r="O99" s="135"/>
    </row>
    <row r="100" spans="6:15" ht="18.75" customHeight="1" x14ac:dyDescent="0.25">
      <c r="F100" s="134"/>
      <c r="G100" s="134"/>
      <c r="O100" s="135"/>
    </row>
    <row r="101" spans="6:15" ht="18.75" customHeight="1" x14ac:dyDescent="0.25">
      <c r="F101" s="134"/>
      <c r="G101" s="134"/>
      <c r="O101" s="135"/>
    </row>
    <row r="102" spans="6:15" ht="18.75" customHeight="1" x14ac:dyDescent="0.25">
      <c r="F102" s="134"/>
      <c r="G102" s="134"/>
      <c r="O102" s="135"/>
    </row>
    <row r="103" spans="6:15" ht="18.75" customHeight="1" x14ac:dyDescent="0.25">
      <c r="F103" s="134"/>
      <c r="G103" s="134"/>
      <c r="O103" s="135"/>
    </row>
    <row r="104" spans="6:15" ht="18.75" customHeight="1" x14ac:dyDescent="0.25">
      <c r="F104" s="134"/>
      <c r="G104" s="134"/>
      <c r="O104" s="135"/>
    </row>
    <row r="105" spans="6:15" ht="18.75" customHeight="1" x14ac:dyDescent="0.25">
      <c r="F105" s="134"/>
      <c r="G105" s="134"/>
      <c r="O105" s="135"/>
    </row>
    <row r="106" spans="6:15" ht="18.75" customHeight="1" x14ac:dyDescent="0.25">
      <c r="F106" s="134"/>
      <c r="G106" s="134"/>
      <c r="O106" s="135"/>
    </row>
    <row r="107" spans="6:15" ht="18.75" customHeight="1" x14ac:dyDescent="0.25">
      <c r="F107" s="134"/>
      <c r="G107" s="134"/>
      <c r="O107" s="135"/>
    </row>
    <row r="108" spans="6:15" ht="18.75" customHeight="1" x14ac:dyDescent="0.25">
      <c r="F108" s="134"/>
      <c r="G108" s="134"/>
      <c r="O108" s="135"/>
    </row>
    <row r="109" spans="6:15" ht="18.75" customHeight="1" x14ac:dyDescent="0.25">
      <c r="F109" s="134"/>
      <c r="G109" s="134"/>
      <c r="O109" s="135"/>
    </row>
    <row r="110" spans="6:15" ht="18.75" customHeight="1" x14ac:dyDescent="0.25">
      <c r="F110" s="134"/>
      <c r="G110" s="134"/>
      <c r="O110" s="135"/>
    </row>
    <row r="111" spans="6:15" ht="18.75" customHeight="1" x14ac:dyDescent="0.25">
      <c r="F111" s="134"/>
      <c r="G111" s="134"/>
      <c r="O111" s="135"/>
    </row>
    <row r="112" spans="6:15" ht="18.75" customHeight="1" x14ac:dyDescent="0.25">
      <c r="F112" s="134"/>
      <c r="G112" s="134"/>
      <c r="O112" s="135"/>
    </row>
    <row r="113" spans="6:15" ht="18.75" customHeight="1" x14ac:dyDescent="0.25">
      <c r="F113" s="134"/>
      <c r="G113" s="134"/>
      <c r="O113" s="135"/>
    </row>
    <row r="114" spans="6:15" ht="18.75" customHeight="1" x14ac:dyDescent="0.25">
      <c r="F114" s="134"/>
      <c r="G114" s="134"/>
      <c r="O114" s="135"/>
    </row>
    <row r="115" spans="6:15" ht="18.75" customHeight="1" x14ac:dyDescent="0.25">
      <c r="F115" s="134"/>
      <c r="G115" s="134"/>
      <c r="O115" s="135"/>
    </row>
    <row r="116" spans="6:15" ht="18.75" customHeight="1" x14ac:dyDescent="0.25">
      <c r="F116" s="134"/>
      <c r="G116" s="134"/>
      <c r="O116" s="135"/>
    </row>
    <row r="117" spans="6:15" ht="18.75" customHeight="1" x14ac:dyDescent="0.25">
      <c r="F117" s="134"/>
      <c r="G117" s="134"/>
      <c r="O117" s="135"/>
    </row>
    <row r="118" spans="6:15" ht="18.75" customHeight="1" x14ac:dyDescent="0.25">
      <c r="F118" s="134"/>
      <c r="G118" s="134"/>
      <c r="O118" s="135"/>
    </row>
    <row r="119" spans="6:15" ht="18.75" customHeight="1" x14ac:dyDescent="0.25">
      <c r="F119" s="134"/>
      <c r="G119" s="134"/>
      <c r="O119" s="135"/>
    </row>
    <row r="120" spans="6:15" ht="18.75" customHeight="1" x14ac:dyDescent="0.25">
      <c r="F120" s="134"/>
      <c r="G120" s="134"/>
      <c r="O120" s="135"/>
    </row>
    <row r="121" spans="6:15" ht="18.75" customHeight="1" x14ac:dyDescent="0.25">
      <c r="F121" s="134"/>
      <c r="G121" s="134"/>
      <c r="O121" s="135"/>
    </row>
    <row r="122" spans="6:15" ht="18.75" customHeight="1" x14ac:dyDescent="0.25">
      <c r="F122" s="134"/>
      <c r="G122" s="134"/>
      <c r="O122" s="135"/>
    </row>
    <row r="123" spans="6:15" ht="18.75" customHeight="1" x14ac:dyDescent="0.25">
      <c r="F123" s="134"/>
      <c r="G123" s="134"/>
      <c r="O123" s="135"/>
    </row>
    <row r="124" spans="6:15" ht="18.75" customHeight="1" x14ac:dyDescent="0.25">
      <c r="F124" s="134"/>
      <c r="G124" s="134"/>
      <c r="O124" s="135"/>
    </row>
    <row r="125" spans="6:15" ht="18.75" customHeight="1" x14ac:dyDescent="0.25">
      <c r="F125" s="134"/>
      <c r="G125" s="134"/>
      <c r="O125" s="135"/>
    </row>
    <row r="126" spans="6:15" ht="18.75" customHeight="1" x14ac:dyDescent="0.25">
      <c r="F126" s="134"/>
      <c r="G126" s="134"/>
      <c r="O126" s="135"/>
    </row>
    <row r="127" spans="6:15" ht="18.75" customHeight="1" x14ac:dyDescent="0.25">
      <c r="F127" s="134"/>
      <c r="G127" s="134"/>
      <c r="O127" s="135"/>
    </row>
    <row r="128" spans="6:15" ht="18.75" customHeight="1" x14ac:dyDescent="0.25">
      <c r="F128" s="134"/>
      <c r="G128" s="134"/>
      <c r="O128" s="135"/>
    </row>
    <row r="129" spans="6:15" ht="18.75" customHeight="1" x14ac:dyDescent="0.25">
      <c r="F129" s="134"/>
      <c r="G129" s="134"/>
      <c r="O129" s="135"/>
    </row>
    <row r="130" spans="6:15" ht="18.75" customHeight="1" x14ac:dyDescent="0.25">
      <c r="F130" s="134"/>
      <c r="G130" s="134"/>
      <c r="O130" s="135"/>
    </row>
    <row r="131" spans="6:15" ht="18.75" customHeight="1" x14ac:dyDescent="0.25">
      <c r="F131" s="134"/>
      <c r="G131" s="134"/>
      <c r="O131" s="135"/>
    </row>
    <row r="132" spans="6:15" ht="18.75" customHeight="1" x14ac:dyDescent="0.25">
      <c r="F132" s="134"/>
      <c r="G132" s="134"/>
      <c r="O132" s="135"/>
    </row>
    <row r="133" spans="6:15" ht="18.75" customHeight="1" x14ac:dyDescent="0.25">
      <c r="F133" s="134"/>
      <c r="G133" s="134"/>
      <c r="O133" s="135"/>
    </row>
    <row r="134" spans="6:15" ht="18.75" customHeight="1" x14ac:dyDescent="0.25">
      <c r="F134" s="134"/>
      <c r="G134" s="134"/>
      <c r="O134" s="135"/>
    </row>
    <row r="135" spans="6:15" ht="18.75" customHeight="1" x14ac:dyDescent="0.25">
      <c r="F135" s="134"/>
      <c r="G135" s="134"/>
      <c r="O135" s="135"/>
    </row>
    <row r="136" spans="6:15" ht="18.75" customHeight="1" x14ac:dyDescent="0.25">
      <c r="F136" s="134"/>
      <c r="G136" s="134"/>
      <c r="O136" s="135"/>
    </row>
    <row r="137" spans="6:15" ht="18.75" customHeight="1" x14ac:dyDescent="0.25">
      <c r="F137" s="134"/>
      <c r="G137" s="134"/>
      <c r="O137" s="135"/>
    </row>
    <row r="138" spans="6:15" ht="18.75" customHeight="1" x14ac:dyDescent="0.25">
      <c r="F138" s="134"/>
      <c r="G138" s="134"/>
      <c r="O138" s="135"/>
    </row>
    <row r="139" spans="6:15" ht="18.75" customHeight="1" x14ac:dyDescent="0.25">
      <c r="F139" s="134"/>
      <c r="G139" s="134"/>
      <c r="O139" s="135"/>
    </row>
    <row r="140" spans="6:15" ht="18.75" customHeight="1" x14ac:dyDescent="0.25">
      <c r="F140" s="134"/>
      <c r="G140" s="134"/>
      <c r="O140" s="135"/>
    </row>
    <row r="141" spans="6:15" ht="18.75" customHeight="1" x14ac:dyDescent="0.25">
      <c r="F141" s="134"/>
      <c r="G141" s="134"/>
      <c r="O141" s="135"/>
    </row>
    <row r="142" spans="6:15" ht="18.75" customHeight="1" x14ac:dyDescent="0.25">
      <c r="F142" s="134"/>
      <c r="G142" s="134"/>
      <c r="O142" s="135"/>
    </row>
    <row r="143" spans="6:15" ht="18.75" customHeight="1" x14ac:dyDescent="0.25">
      <c r="F143" s="134"/>
      <c r="G143" s="134"/>
      <c r="O143" s="135"/>
    </row>
    <row r="144" spans="6:15" ht="18.75" customHeight="1" x14ac:dyDescent="0.25">
      <c r="F144" s="134"/>
      <c r="G144" s="134"/>
      <c r="O144" s="135"/>
    </row>
    <row r="145" spans="6:15" ht="18.75" customHeight="1" x14ac:dyDescent="0.25">
      <c r="F145" s="134"/>
      <c r="G145" s="134"/>
      <c r="O145" s="135"/>
    </row>
    <row r="146" spans="6:15" ht="18.75" customHeight="1" x14ac:dyDescent="0.25">
      <c r="F146" s="134"/>
      <c r="G146" s="134"/>
      <c r="O146" s="135"/>
    </row>
    <row r="147" spans="6:15" ht="18.75" customHeight="1" x14ac:dyDescent="0.25">
      <c r="F147" s="134"/>
      <c r="G147" s="134"/>
      <c r="O147" s="135"/>
    </row>
    <row r="148" spans="6:15" ht="18.75" customHeight="1" x14ac:dyDescent="0.25">
      <c r="F148" s="134"/>
      <c r="G148" s="134"/>
      <c r="O148" s="135"/>
    </row>
    <row r="149" spans="6:15" ht="18.75" customHeight="1" x14ac:dyDescent="0.25">
      <c r="F149" s="134"/>
      <c r="G149" s="134"/>
      <c r="O149" s="135"/>
    </row>
    <row r="150" spans="6:15" ht="18.75" customHeight="1" x14ac:dyDescent="0.25">
      <c r="F150" s="134"/>
      <c r="G150" s="134"/>
      <c r="O150" s="135"/>
    </row>
    <row r="151" spans="6:15" ht="18.75" customHeight="1" x14ac:dyDescent="0.25">
      <c r="F151" s="134"/>
      <c r="G151" s="134"/>
      <c r="O151" s="135"/>
    </row>
    <row r="152" spans="6:15" ht="18.75" customHeight="1" x14ac:dyDescent="0.25">
      <c r="F152" s="134"/>
      <c r="G152" s="134"/>
      <c r="O152" s="135"/>
    </row>
    <row r="153" spans="6:15" ht="18.75" customHeight="1" x14ac:dyDescent="0.25">
      <c r="F153" s="134"/>
      <c r="G153" s="134"/>
      <c r="O153" s="135"/>
    </row>
    <row r="154" spans="6:15" ht="18.75" customHeight="1" x14ac:dyDescent="0.25">
      <c r="F154" s="134"/>
      <c r="G154" s="134"/>
      <c r="O154" s="135"/>
    </row>
    <row r="155" spans="6:15" ht="18.75" customHeight="1" x14ac:dyDescent="0.25">
      <c r="F155" s="134"/>
      <c r="G155" s="134"/>
      <c r="O155" s="135"/>
    </row>
    <row r="156" spans="6:15" ht="18.75" customHeight="1" x14ac:dyDescent="0.25">
      <c r="F156" s="134"/>
      <c r="G156" s="134"/>
      <c r="O156" s="135"/>
    </row>
    <row r="157" spans="6:15" ht="18.75" customHeight="1" x14ac:dyDescent="0.25">
      <c r="F157" s="134"/>
      <c r="G157" s="134"/>
      <c r="O157" s="135"/>
    </row>
    <row r="158" spans="6:15" ht="18.75" customHeight="1" x14ac:dyDescent="0.25">
      <c r="F158" s="134"/>
      <c r="G158" s="134"/>
      <c r="O158" s="135"/>
    </row>
    <row r="159" spans="6:15" ht="18.75" customHeight="1" x14ac:dyDescent="0.25">
      <c r="F159" s="134"/>
      <c r="G159" s="134"/>
      <c r="O159" s="135"/>
    </row>
    <row r="160" spans="6:15" ht="18.75" customHeight="1" x14ac:dyDescent="0.25">
      <c r="F160" s="134"/>
      <c r="G160" s="134"/>
      <c r="O160" s="135"/>
    </row>
    <row r="161" spans="6:15" ht="18.75" customHeight="1" x14ac:dyDescent="0.25">
      <c r="F161" s="134"/>
      <c r="G161" s="134"/>
      <c r="O161" s="135"/>
    </row>
    <row r="162" spans="6:15" ht="18.75" customHeight="1" x14ac:dyDescent="0.25">
      <c r="F162" s="134"/>
      <c r="G162" s="134"/>
      <c r="O162" s="135"/>
    </row>
    <row r="163" spans="6:15" ht="18.75" customHeight="1" x14ac:dyDescent="0.25">
      <c r="F163" s="134"/>
      <c r="G163" s="134"/>
      <c r="O163" s="135"/>
    </row>
    <row r="164" spans="6:15" ht="18.75" customHeight="1" x14ac:dyDescent="0.25">
      <c r="F164" s="134"/>
      <c r="G164" s="134"/>
      <c r="O164" s="135"/>
    </row>
    <row r="165" spans="6:15" ht="18.75" customHeight="1" x14ac:dyDescent="0.25">
      <c r="F165" s="134"/>
      <c r="G165" s="134"/>
      <c r="O165" s="135"/>
    </row>
    <row r="166" spans="6:15" ht="18.75" customHeight="1" x14ac:dyDescent="0.25">
      <c r="F166" s="134"/>
      <c r="G166" s="134"/>
      <c r="O166" s="135"/>
    </row>
    <row r="167" spans="6:15" ht="18.75" customHeight="1" x14ac:dyDescent="0.25">
      <c r="F167" s="134"/>
      <c r="G167" s="134"/>
      <c r="O167" s="135"/>
    </row>
    <row r="168" spans="6:15" ht="18.75" customHeight="1" x14ac:dyDescent="0.25">
      <c r="F168" s="134"/>
      <c r="G168" s="134"/>
      <c r="O168" s="135"/>
    </row>
    <row r="169" spans="6:15" ht="18.75" customHeight="1" x14ac:dyDescent="0.25">
      <c r="F169" s="134"/>
      <c r="G169" s="134"/>
      <c r="O169" s="135"/>
    </row>
    <row r="170" spans="6:15" ht="18.75" customHeight="1" x14ac:dyDescent="0.25">
      <c r="F170" s="134"/>
      <c r="G170" s="134"/>
      <c r="O170" s="135"/>
    </row>
    <row r="171" spans="6:15" ht="18.75" customHeight="1" x14ac:dyDescent="0.25">
      <c r="F171" s="134"/>
      <c r="G171" s="134"/>
      <c r="O171" s="135"/>
    </row>
    <row r="172" spans="6:15" ht="18.75" customHeight="1" x14ac:dyDescent="0.25">
      <c r="F172" s="134"/>
      <c r="G172" s="134"/>
      <c r="O172" s="135"/>
    </row>
    <row r="173" spans="6:15" ht="18.75" customHeight="1" x14ac:dyDescent="0.25">
      <c r="F173" s="134"/>
      <c r="G173" s="134"/>
      <c r="O173" s="135"/>
    </row>
    <row r="174" spans="6:15" ht="18.75" customHeight="1" x14ac:dyDescent="0.25">
      <c r="F174" s="134"/>
      <c r="G174" s="134"/>
      <c r="O174" s="135"/>
    </row>
    <row r="175" spans="6:15" ht="18.75" customHeight="1" x14ac:dyDescent="0.25">
      <c r="F175" s="134"/>
      <c r="G175" s="134"/>
      <c r="O175" s="135"/>
    </row>
    <row r="176" spans="6:15" ht="18.75" customHeight="1" x14ac:dyDescent="0.25">
      <c r="F176" s="134"/>
      <c r="G176" s="134"/>
      <c r="O176" s="135"/>
    </row>
    <row r="177" spans="6:15" ht="18.75" customHeight="1" x14ac:dyDescent="0.25">
      <c r="F177" s="134"/>
      <c r="G177" s="134"/>
      <c r="O177" s="135"/>
    </row>
    <row r="178" spans="6:15" ht="18.75" customHeight="1" x14ac:dyDescent="0.25">
      <c r="F178" s="134"/>
      <c r="G178" s="134"/>
      <c r="O178" s="135"/>
    </row>
    <row r="179" spans="6:15" ht="18.75" customHeight="1" x14ac:dyDescent="0.25">
      <c r="F179" s="134"/>
      <c r="G179" s="134"/>
      <c r="O179" s="135"/>
    </row>
    <row r="180" spans="6:15" ht="18.75" customHeight="1" x14ac:dyDescent="0.25">
      <c r="F180" s="134"/>
      <c r="G180" s="134"/>
      <c r="O180" s="135"/>
    </row>
    <row r="181" spans="6:15" ht="18.75" customHeight="1" x14ac:dyDescent="0.25">
      <c r="F181" s="134"/>
      <c r="G181" s="134"/>
      <c r="O181" s="135"/>
    </row>
    <row r="182" spans="6:15" ht="18.75" customHeight="1" x14ac:dyDescent="0.25">
      <c r="F182" s="134"/>
      <c r="G182" s="134"/>
      <c r="O182" s="135"/>
    </row>
    <row r="183" spans="6:15" ht="18.75" customHeight="1" x14ac:dyDescent="0.25">
      <c r="F183" s="134"/>
      <c r="G183" s="134"/>
      <c r="O183" s="135"/>
    </row>
    <row r="184" spans="6:15" ht="18.75" customHeight="1" x14ac:dyDescent="0.25">
      <c r="F184" s="134"/>
      <c r="G184" s="134"/>
      <c r="O184" s="135"/>
    </row>
    <row r="185" spans="6:15" ht="18.75" customHeight="1" x14ac:dyDescent="0.25">
      <c r="F185" s="134"/>
      <c r="G185" s="134"/>
      <c r="O185" s="135"/>
    </row>
    <row r="186" spans="6:15" ht="18.75" customHeight="1" x14ac:dyDescent="0.25">
      <c r="F186" s="134"/>
      <c r="G186" s="134"/>
      <c r="O186" s="135"/>
    </row>
    <row r="187" spans="6:15" ht="18.75" customHeight="1" x14ac:dyDescent="0.25">
      <c r="F187" s="134"/>
      <c r="G187" s="134"/>
      <c r="O187" s="135"/>
    </row>
    <row r="188" spans="6:15" ht="18.75" customHeight="1" x14ac:dyDescent="0.25">
      <c r="F188" s="134"/>
      <c r="G188" s="134"/>
      <c r="O188" s="135"/>
    </row>
    <row r="189" spans="6:15" ht="18.75" customHeight="1" x14ac:dyDescent="0.25">
      <c r="F189" s="134"/>
      <c r="G189" s="134"/>
      <c r="O189" s="135"/>
    </row>
    <row r="190" spans="6:15" ht="18.75" customHeight="1" x14ac:dyDescent="0.25">
      <c r="F190" s="134"/>
      <c r="G190" s="134"/>
      <c r="O190" s="135"/>
    </row>
    <row r="191" spans="6:15" ht="18.75" customHeight="1" x14ac:dyDescent="0.25">
      <c r="F191" s="134"/>
      <c r="G191" s="134"/>
      <c r="O191" s="135"/>
    </row>
    <row r="192" spans="6:15" ht="18.75" customHeight="1" x14ac:dyDescent="0.25">
      <c r="F192" s="134"/>
      <c r="G192" s="134"/>
      <c r="O192" s="135"/>
    </row>
    <row r="193" spans="6:15" ht="18.75" customHeight="1" x14ac:dyDescent="0.25">
      <c r="F193" s="134"/>
      <c r="G193" s="134"/>
      <c r="O193" s="135"/>
    </row>
    <row r="194" spans="6:15" ht="18.75" customHeight="1" x14ac:dyDescent="0.25">
      <c r="F194" s="134"/>
      <c r="G194" s="134"/>
      <c r="O194" s="135"/>
    </row>
    <row r="195" spans="6:15" ht="18.75" customHeight="1" x14ac:dyDescent="0.25">
      <c r="F195" s="134"/>
      <c r="G195" s="134"/>
      <c r="O195" s="135"/>
    </row>
    <row r="196" spans="6:15" ht="18.75" customHeight="1" x14ac:dyDescent="0.25">
      <c r="F196" s="134"/>
      <c r="G196" s="134"/>
      <c r="O196" s="135"/>
    </row>
    <row r="197" spans="6:15" ht="18.75" customHeight="1" x14ac:dyDescent="0.25">
      <c r="F197" s="134"/>
      <c r="G197" s="134"/>
      <c r="O197" s="135"/>
    </row>
    <row r="198" spans="6:15" ht="18.75" customHeight="1" x14ac:dyDescent="0.25">
      <c r="F198" s="134"/>
      <c r="G198" s="134"/>
      <c r="O198" s="135"/>
    </row>
    <row r="199" spans="6:15" ht="18.75" customHeight="1" x14ac:dyDescent="0.25">
      <c r="F199" s="134"/>
      <c r="G199" s="134"/>
      <c r="O199" s="135"/>
    </row>
    <row r="200" spans="6:15" ht="18.75" customHeight="1" x14ac:dyDescent="0.25">
      <c r="F200" s="134"/>
      <c r="G200" s="134"/>
      <c r="O200" s="135"/>
    </row>
    <row r="201" spans="6:15" ht="18.75" customHeight="1" x14ac:dyDescent="0.25">
      <c r="F201" s="134"/>
      <c r="G201" s="134"/>
      <c r="O201" s="135"/>
    </row>
    <row r="202" spans="6:15" ht="18.75" customHeight="1" x14ac:dyDescent="0.25">
      <c r="F202" s="134"/>
      <c r="G202" s="134"/>
      <c r="O202" s="135"/>
    </row>
    <row r="203" spans="6:15" ht="18.75" customHeight="1" x14ac:dyDescent="0.25">
      <c r="F203" s="134"/>
      <c r="G203" s="134"/>
      <c r="O203" s="135"/>
    </row>
    <row r="204" spans="6:15" ht="18.75" customHeight="1" x14ac:dyDescent="0.25">
      <c r="F204" s="134"/>
      <c r="G204" s="134"/>
      <c r="O204" s="135"/>
    </row>
    <row r="205" spans="6:15" ht="18.75" customHeight="1" x14ac:dyDescent="0.25">
      <c r="F205" s="134"/>
      <c r="G205" s="134"/>
      <c r="O205" s="135"/>
    </row>
    <row r="206" spans="6:15" ht="18.75" customHeight="1" x14ac:dyDescent="0.25">
      <c r="F206" s="134"/>
      <c r="G206" s="134"/>
      <c r="O206" s="135"/>
    </row>
    <row r="207" spans="6:15" ht="18.75" customHeight="1" x14ac:dyDescent="0.25">
      <c r="F207" s="134"/>
      <c r="G207" s="134"/>
      <c r="O207" s="135"/>
    </row>
    <row r="208" spans="6:15" ht="18.75" customHeight="1" x14ac:dyDescent="0.25">
      <c r="F208" s="134"/>
      <c r="G208" s="134"/>
      <c r="O208" s="135"/>
    </row>
    <row r="209" spans="6:15" ht="18.75" customHeight="1" x14ac:dyDescent="0.25">
      <c r="F209" s="134"/>
      <c r="G209" s="134"/>
      <c r="O209" s="135"/>
    </row>
    <row r="210" spans="6:15" ht="18.75" customHeight="1" x14ac:dyDescent="0.25">
      <c r="F210" s="134"/>
      <c r="G210" s="134"/>
      <c r="O210" s="135"/>
    </row>
    <row r="211" spans="6:15" ht="18.75" customHeight="1" x14ac:dyDescent="0.25">
      <c r="F211" s="134"/>
      <c r="G211" s="134"/>
      <c r="O211" s="135"/>
    </row>
    <row r="212" spans="6:15" ht="18.75" customHeight="1" x14ac:dyDescent="0.25">
      <c r="F212" s="134"/>
      <c r="G212" s="134"/>
      <c r="O212" s="135"/>
    </row>
    <row r="213" spans="6:15" ht="18.75" customHeight="1" x14ac:dyDescent="0.25">
      <c r="F213" s="134"/>
      <c r="G213" s="134"/>
      <c r="O213" s="135"/>
    </row>
    <row r="214" spans="6:15" ht="18.75" customHeight="1" x14ac:dyDescent="0.25">
      <c r="F214" s="134"/>
      <c r="G214" s="134"/>
      <c r="O214" s="135"/>
    </row>
    <row r="215" spans="6:15" ht="18.75" customHeight="1" x14ac:dyDescent="0.25">
      <c r="F215" s="134"/>
      <c r="G215" s="134"/>
      <c r="O215" s="135"/>
    </row>
    <row r="216" spans="6:15" ht="18.75" customHeight="1" x14ac:dyDescent="0.25">
      <c r="F216" s="134"/>
      <c r="G216" s="134"/>
      <c r="O216" s="135"/>
    </row>
    <row r="217" spans="6:15" ht="18.75" customHeight="1" x14ac:dyDescent="0.25">
      <c r="F217" s="134"/>
      <c r="G217" s="134"/>
      <c r="O217" s="135"/>
    </row>
    <row r="218" spans="6:15" ht="18.75" customHeight="1" x14ac:dyDescent="0.25">
      <c r="F218" s="134"/>
      <c r="G218" s="134"/>
      <c r="O218" s="135"/>
    </row>
    <row r="219" spans="6:15" ht="18.75" customHeight="1" x14ac:dyDescent="0.25">
      <c r="F219" s="134"/>
      <c r="G219" s="134"/>
      <c r="O219" s="135"/>
    </row>
    <row r="220" spans="6:15" ht="18.75" customHeight="1" x14ac:dyDescent="0.25">
      <c r="F220" s="134"/>
      <c r="G220" s="134"/>
      <c r="O220" s="135"/>
    </row>
    <row r="221" spans="6:15" ht="18.75" customHeight="1" x14ac:dyDescent="0.25">
      <c r="F221" s="134"/>
      <c r="G221" s="134"/>
      <c r="O221" s="135"/>
    </row>
    <row r="222" spans="6:15" ht="18.75" customHeight="1" x14ac:dyDescent="0.25">
      <c r="F222" s="134"/>
      <c r="G222" s="134"/>
      <c r="O222" s="135"/>
    </row>
    <row r="223" spans="6:15" ht="18.75" customHeight="1" x14ac:dyDescent="0.25">
      <c r="F223" s="134"/>
      <c r="G223" s="134"/>
      <c r="O223" s="135"/>
    </row>
    <row r="224" spans="6:15" ht="18.75" customHeight="1" x14ac:dyDescent="0.25">
      <c r="F224" s="134"/>
      <c r="G224" s="134"/>
      <c r="O224" s="135"/>
    </row>
    <row r="225" spans="6:15" ht="18.75" customHeight="1" x14ac:dyDescent="0.25">
      <c r="F225" s="134"/>
      <c r="G225" s="134"/>
      <c r="O225" s="135"/>
    </row>
    <row r="226" spans="6:15" ht="18.75" customHeight="1" x14ac:dyDescent="0.25">
      <c r="F226" s="134"/>
      <c r="G226" s="134"/>
      <c r="O226" s="135"/>
    </row>
    <row r="227" spans="6:15" ht="18.75" customHeight="1" x14ac:dyDescent="0.25">
      <c r="F227" s="134"/>
      <c r="G227" s="134"/>
      <c r="O227" s="135"/>
    </row>
    <row r="228" spans="6:15" ht="18.75" customHeight="1" x14ac:dyDescent="0.25">
      <c r="F228" s="134"/>
      <c r="G228" s="134"/>
      <c r="O228" s="135"/>
    </row>
    <row r="229" spans="6:15" ht="18.75" customHeight="1" x14ac:dyDescent="0.25">
      <c r="F229" s="134"/>
      <c r="G229" s="134"/>
      <c r="O229" s="135"/>
    </row>
    <row r="230" spans="6:15" ht="18.75" customHeight="1" x14ac:dyDescent="0.25">
      <c r="F230" s="134"/>
      <c r="G230" s="134"/>
      <c r="O230" s="135"/>
    </row>
    <row r="231" spans="6:15" ht="18.75" customHeight="1" x14ac:dyDescent="0.25">
      <c r="F231" s="134"/>
      <c r="G231" s="134"/>
      <c r="O231" s="135"/>
    </row>
    <row r="232" spans="6:15" ht="18.75" customHeight="1" x14ac:dyDescent="0.25">
      <c r="F232" s="134"/>
      <c r="G232" s="134"/>
      <c r="O232" s="135"/>
    </row>
    <row r="233" spans="6:15" ht="18.75" customHeight="1" x14ac:dyDescent="0.25">
      <c r="F233" s="134"/>
      <c r="G233" s="134"/>
      <c r="O233" s="135"/>
    </row>
    <row r="234" spans="6:15" ht="18.75" customHeight="1" x14ac:dyDescent="0.25">
      <c r="F234" s="134"/>
      <c r="G234" s="134"/>
      <c r="O234" s="135"/>
    </row>
    <row r="235" spans="6:15" ht="18.75" customHeight="1" x14ac:dyDescent="0.25">
      <c r="F235" s="134"/>
      <c r="G235" s="134"/>
      <c r="O235" s="135"/>
    </row>
    <row r="236" spans="6:15" ht="18.75" customHeight="1" x14ac:dyDescent="0.25">
      <c r="F236" s="134"/>
      <c r="G236" s="134"/>
      <c r="O236" s="135"/>
    </row>
    <row r="237" spans="6:15" ht="18.75" customHeight="1" x14ac:dyDescent="0.25">
      <c r="F237" s="134"/>
      <c r="G237" s="134"/>
      <c r="O237" s="135"/>
    </row>
    <row r="238" spans="6:15" ht="18.75" customHeight="1" x14ac:dyDescent="0.25">
      <c r="F238" s="134"/>
      <c r="G238" s="134"/>
      <c r="O238" s="135"/>
    </row>
    <row r="239" spans="6:15" ht="18.75" customHeight="1" x14ac:dyDescent="0.25">
      <c r="F239" s="134"/>
      <c r="G239" s="134"/>
      <c r="O239" s="135"/>
    </row>
    <row r="240" spans="6:15" ht="18.75" customHeight="1" x14ac:dyDescent="0.25">
      <c r="F240" s="134"/>
      <c r="G240" s="134"/>
      <c r="O240" s="135"/>
    </row>
    <row r="241" spans="6:15" ht="18.75" customHeight="1" x14ac:dyDescent="0.25">
      <c r="F241" s="134"/>
      <c r="G241" s="134"/>
      <c r="O241" s="135"/>
    </row>
    <row r="242" spans="6:15" ht="18.75" customHeight="1" x14ac:dyDescent="0.25">
      <c r="F242" s="134"/>
      <c r="G242" s="134"/>
      <c r="O242" s="135"/>
    </row>
    <row r="243" spans="6:15" ht="18.75" customHeight="1" x14ac:dyDescent="0.25">
      <c r="F243" s="134"/>
      <c r="G243" s="134"/>
      <c r="O243" s="135"/>
    </row>
    <row r="244" spans="6:15" ht="18.75" customHeight="1" x14ac:dyDescent="0.25">
      <c r="F244" s="134"/>
      <c r="G244" s="134"/>
      <c r="O244" s="135"/>
    </row>
    <row r="245" spans="6:15" ht="18.75" customHeight="1" x14ac:dyDescent="0.25">
      <c r="F245" s="134"/>
      <c r="G245" s="134"/>
      <c r="O245" s="135"/>
    </row>
    <row r="246" spans="6:15" ht="18.75" customHeight="1" x14ac:dyDescent="0.25">
      <c r="F246" s="134"/>
      <c r="G246" s="134"/>
      <c r="O246" s="135"/>
    </row>
    <row r="247" spans="6:15" ht="18.75" customHeight="1" x14ac:dyDescent="0.25">
      <c r="F247" s="134"/>
      <c r="G247" s="134"/>
      <c r="O247" s="135"/>
    </row>
    <row r="248" spans="6:15" ht="18.75" customHeight="1" x14ac:dyDescent="0.25">
      <c r="F248" s="134"/>
      <c r="G248" s="134"/>
      <c r="O248" s="135"/>
    </row>
    <row r="249" spans="6:15" ht="18.75" customHeight="1" x14ac:dyDescent="0.25">
      <c r="F249" s="134"/>
      <c r="G249" s="134"/>
      <c r="O249" s="135"/>
    </row>
    <row r="250" spans="6:15" ht="18.75" customHeight="1" x14ac:dyDescent="0.25">
      <c r="F250" s="134"/>
      <c r="G250" s="134"/>
      <c r="O250" s="135"/>
    </row>
    <row r="251" spans="6:15" ht="18.75" customHeight="1" x14ac:dyDescent="0.25">
      <c r="F251" s="134"/>
      <c r="G251" s="134"/>
      <c r="O251" s="135"/>
    </row>
    <row r="252" spans="6:15" ht="18.75" customHeight="1" x14ac:dyDescent="0.25">
      <c r="F252" s="134"/>
      <c r="G252" s="134"/>
      <c r="O252" s="135"/>
    </row>
    <row r="253" spans="6:15" ht="18.75" customHeight="1" x14ac:dyDescent="0.25">
      <c r="F253" s="134"/>
      <c r="G253" s="134"/>
      <c r="O253" s="135"/>
    </row>
    <row r="254" spans="6:15" ht="18.75" customHeight="1" x14ac:dyDescent="0.25">
      <c r="F254" s="134"/>
      <c r="G254" s="134"/>
      <c r="O254" s="135"/>
    </row>
    <row r="255" spans="6:15" ht="18.75" customHeight="1" x14ac:dyDescent="0.25">
      <c r="F255" s="134"/>
      <c r="G255" s="134"/>
      <c r="O255" s="135"/>
    </row>
    <row r="256" spans="6:15" ht="18.75" customHeight="1" x14ac:dyDescent="0.25">
      <c r="F256" s="134"/>
      <c r="G256" s="134"/>
      <c r="O256" s="135"/>
    </row>
    <row r="257" spans="6:15" ht="18.75" customHeight="1" x14ac:dyDescent="0.25">
      <c r="F257" s="134"/>
      <c r="G257" s="134"/>
      <c r="O257" s="135"/>
    </row>
    <row r="258" spans="6:15" ht="18.75" customHeight="1" x14ac:dyDescent="0.25">
      <c r="F258" s="134"/>
      <c r="G258" s="134"/>
      <c r="O258" s="135"/>
    </row>
    <row r="259" spans="6:15" ht="18.75" customHeight="1" x14ac:dyDescent="0.25">
      <c r="F259" s="134"/>
      <c r="G259" s="134"/>
      <c r="O259" s="135"/>
    </row>
    <row r="260" spans="6:15" ht="18.75" customHeight="1" x14ac:dyDescent="0.25">
      <c r="F260" s="134"/>
      <c r="G260" s="134"/>
      <c r="O260" s="135"/>
    </row>
    <row r="261" spans="6:15" ht="18.75" customHeight="1" x14ac:dyDescent="0.25">
      <c r="F261" s="134"/>
      <c r="G261" s="134"/>
      <c r="O261" s="135"/>
    </row>
    <row r="262" spans="6:15" ht="18.75" customHeight="1" x14ac:dyDescent="0.25">
      <c r="F262" s="134"/>
      <c r="G262" s="134"/>
      <c r="O262" s="135"/>
    </row>
    <row r="263" spans="6:15" ht="18.75" customHeight="1" x14ac:dyDescent="0.25">
      <c r="F263" s="134"/>
      <c r="G263" s="134"/>
      <c r="O263" s="135"/>
    </row>
    <row r="264" spans="6:15" ht="18.75" customHeight="1" x14ac:dyDescent="0.25">
      <c r="F264" s="134"/>
      <c r="G264" s="134"/>
      <c r="O264" s="135"/>
    </row>
    <row r="265" spans="6:15" ht="18.75" customHeight="1" x14ac:dyDescent="0.25">
      <c r="F265" s="134"/>
      <c r="G265" s="134"/>
      <c r="O265" s="135"/>
    </row>
    <row r="266" spans="6:15" ht="18.75" customHeight="1" x14ac:dyDescent="0.25">
      <c r="F266" s="134"/>
      <c r="G266" s="134"/>
      <c r="O266" s="135"/>
    </row>
    <row r="267" spans="6:15" ht="18.75" customHeight="1" x14ac:dyDescent="0.25">
      <c r="F267" s="134"/>
      <c r="G267" s="134"/>
      <c r="O267" s="135"/>
    </row>
    <row r="268" spans="6:15" ht="18.75" customHeight="1" x14ac:dyDescent="0.25">
      <c r="F268" s="134"/>
      <c r="G268" s="134"/>
      <c r="O268" s="135"/>
    </row>
    <row r="269" spans="6:15" ht="18.75" customHeight="1" x14ac:dyDescent="0.25">
      <c r="F269" s="134"/>
      <c r="G269" s="134"/>
      <c r="O269" s="135"/>
    </row>
    <row r="270" spans="6:15" ht="18.75" customHeight="1" x14ac:dyDescent="0.25">
      <c r="F270" s="134"/>
      <c r="G270" s="134"/>
      <c r="O270" s="135"/>
    </row>
    <row r="271" spans="6:15" ht="18.75" customHeight="1" x14ac:dyDescent="0.25">
      <c r="F271" s="134"/>
      <c r="G271" s="134"/>
      <c r="O271" s="135"/>
    </row>
    <row r="272" spans="6:15" ht="18.75" customHeight="1" x14ac:dyDescent="0.25">
      <c r="F272" s="134"/>
      <c r="G272" s="134"/>
      <c r="O272" s="135"/>
    </row>
    <row r="273" spans="6:15" ht="18.75" customHeight="1" x14ac:dyDescent="0.25">
      <c r="F273" s="134"/>
      <c r="G273" s="134"/>
      <c r="O273" s="135"/>
    </row>
    <row r="274" spans="6:15" ht="18.75" customHeight="1" x14ac:dyDescent="0.25">
      <c r="F274" s="134"/>
      <c r="G274" s="134"/>
      <c r="O274" s="135"/>
    </row>
    <row r="275" spans="6:15" ht="18.75" customHeight="1" x14ac:dyDescent="0.25">
      <c r="F275" s="134"/>
      <c r="G275" s="134"/>
      <c r="O275" s="135"/>
    </row>
    <row r="276" spans="6:15" ht="18.75" customHeight="1" x14ac:dyDescent="0.25">
      <c r="F276" s="134"/>
      <c r="G276" s="134"/>
      <c r="O276" s="135"/>
    </row>
    <row r="277" spans="6:15" ht="18.75" customHeight="1" x14ac:dyDescent="0.25">
      <c r="F277" s="134"/>
      <c r="G277" s="134"/>
      <c r="O277" s="135"/>
    </row>
    <row r="278" spans="6:15" ht="18.75" customHeight="1" x14ac:dyDescent="0.25">
      <c r="F278" s="134"/>
      <c r="G278" s="134"/>
      <c r="O278" s="135"/>
    </row>
    <row r="279" spans="6:15" ht="18.75" customHeight="1" x14ac:dyDescent="0.25">
      <c r="F279" s="134"/>
      <c r="G279" s="134"/>
      <c r="O279" s="135"/>
    </row>
    <row r="280" spans="6:15" ht="18.75" customHeight="1" x14ac:dyDescent="0.25">
      <c r="F280" s="134"/>
      <c r="G280" s="134"/>
      <c r="O280" s="135"/>
    </row>
    <row r="281" spans="6:15" ht="18.75" customHeight="1" x14ac:dyDescent="0.25">
      <c r="F281" s="134"/>
      <c r="G281" s="134"/>
      <c r="O281" s="135"/>
    </row>
    <row r="282" spans="6:15" ht="18.75" customHeight="1" x14ac:dyDescent="0.25">
      <c r="F282" s="134"/>
      <c r="G282" s="134"/>
      <c r="O282" s="135"/>
    </row>
    <row r="283" spans="6:15" ht="18.75" customHeight="1" x14ac:dyDescent="0.25">
      <c r="F283" s="134"/>
      <c r="G283" s="134"/>
      <c r="O283" s="135"/>
    </row>
    <row r="284" spans="6:15" ht="18.75" customHeight="1" x14ac:dyDescent="0.25">
      <c r="F284" s="134"/>
      <c r="G284" s="134"/>
      <c r="O284" s="135"/>
    </row>
    <row r="285" spans="6:15" ht="18.75" customHeight="1" x14ac:dyDescent="0.25">
      <c r="F285" s="134"/>
      <c r="G285" s="134"/>
      <c r="O285" s="135"/>
    </row>
    <row r="286" spans="6:15" ht="18.75" customHeight="1" x14ac:dyDescent="0.25">
      <c r="F286" s="134"/>
      <c r="G286" s="134"/>
      <c r="O286" s="135"/>
    </row>
    <row r="287" spans="6:15" ht="18.75" customHeight="1" x14ac:dyDescent="0.25">
      <c r="F287" s="134"/>
      <c r="G287" s="134"/>
      <c r="O287" s="135"/>
    </row>
    <row r="288" spans="6:15" ht="18.75" customHeight="1" x14ac:dyDescent="0.25">
      <c r="F288" s="134"/>
      <c r="G288" s="134"/>
      <c r="O288" s="135"/>
    </row>
    <row r="289" spans="6:15" ht="18.75" customHeight="1" x14ac:dyDescent="0.25">
      <c r="F289" s="134"/>
      <c r="G289" s="134"/>
      <c r="O289" s="135"/>
    </row>
    <row r="290" spans="6:15" ht="18.75" customHeight="1" x14ac:dyDescent="0.25">
      <c r="F290" s="134"/>
      <c r="G290" s="134"/>
      <c r="O290" s="135"/>
    </row>
    <row r="291" spans="6:15" ht="18.75" customHeight="1" x14ac:dyDescent="0.25">
      <c r="F291" s="134"/>
      <c r="G291" s="134"/>
      <c r="O291" s="135"/>
    </row>
    <row r="292" spans="6:15" ht="18.75" customHeight="1" x14ac:dyDescent="0.25">
      <c r="F292" s="134"/>
      <c r="G292" s="134"/>
      <c r="O292" s="135"/>
    </row>
    <row r="293" spans="6:15" ht="18.75" customHeight="1" x14ac:dyDescent="0.25">
      <c r="F293" s="134"/>
      <c r="G293" s="134"/>
      <c r="O293" s="135"/>
    </row>
    <row r="294" spans="6:15" ht="18.75" customHeight="1" x14ac:dyDescent="0.25">
      <c r="F294" s="134"/>
      <c r="G294" s="134"/>
      <c r="O294" s="135"/>
    </row>
    <row r="295" spans="6:15" ht="18.75" customHeight="1" x14ac:dyDescent="0.25">
      <c r="F295" s="134"/>
      <c r="G295" s="134"/>
      <c r="O295" s="135"/>
    </row>
    <row r="296" spans="6:15" ht="18.75" customHeight="1" x14ac:dyDescent="0.25">
      <c r="F296" s="134"/>
      <c r="G296" s="134"/>
      <c r="O296" s="135"/>
    </row>
    <row r="297" spans="6:15" ht="18.75" customHeight="1" x14ac:dyDescent="0.25">
      <c r="F297" s="134"/>
      <c r="G297" s="134"/>
      <c r="O297" s="135"/>
    </row>
    <row r="298" spans="6:15" ht="18.75" customHeight="1" x14ac:dyDescent="0.25">
      <c r="F298" s="134"/>
      <c r="G298" s="134"/>
      <c r="O298" s="135"/>
    </row>
    <row r="299" spans="6:15" ht="18.75" customHeight="1" x14ac:dyDescent="0.25">
      <c r="F299" s="134"/>
      <c r="G299" s="134"/>
      <c r="O299" s="135"/>
    </row>
    <row r="300" spans="6:15" ht="18.75" customHeight="1" x14ac:dyDescent="0.25">
      <c r="F300" s="134"/>
      <c r="G300" s="134"/>
      <c r="O300" s="135"/>
    </row>
    <row r="301" spans="6:15" ht="18.75" customHeight="1" x14ac:dyDescent="0.25">
      <c r="F301" s="134"/>
      <c r="G301" s="134"/>
      <c r="O301" s="135"/>
    </row>
    <row r="302" spans="6:15" ht="18.75" customHeight="1" x14ac:dyDescent="0.25">
      <c r="F302" s="134"/>
      <c r="G302" s="134"/>
      <c r="O302" s="135"/>
    </row>
    <row r="303" spans="6:15" ht="18.75" customHeight="1" x14ac:dyDescent="0.25">
      <c r="F303" s="134"/>
      <c r="G303" s="134"/>
      <c r="O303" s="135"/>
    </row>
    <row r="304" spans="6:15" ht="18.75" customHeight="1" x14ac:dyDescent="0.25">
      <c r="F304" s="134"/>
      <c r="G304" s="134"/>
      <c r="O304" s="135"/>
    </row>
    <row r="305" spans="6:15" ht="18.75" customHeight="1" x14ac:dyDescent="0.25">
      <c r="F305" s="134"/>
      <c r="G305" s="134"/>
      <c r="O305" s="135"/>
    </row>
    <row r="306" spans="6:15" ht="18.75" customHeight="1" x14ac:dyDescent="0.25">
      <c r="F306" s="134"/>
      <c r="G306" s="134"/>
      <c r="O306" s="135"/>
    </row>
    <row r="307" spans="6:15" ht="18.75" customHeight="1" x14ac:dyDescent="0.25">
      <c r="F307" s="134"/>
      <c r="G307" s="134"/>
      <c r="O307" s="135"/>
    </row>
    <row r="308" spans="6:15" ht="18.75" customHeight="1" x14ac:dyDescent="0.25">
      <c r="F308" s="134"/>
      <c r="G308" s="134"/>
      <c r="O308" s="135"/>
    </row>
    <row r="309" spans="6:15" ht="18.75" customHeight="1" x14ac:dyDescent="0.25">
      <c r="F309" s="134"/>
      <c r="G309" s="134"/>
      <c r="O309" s="135"/>
    </row>
    <row r="310" spans="6:15" ht="18.75" customHeight="1" x14ac:dyDescent="0.25">
      <c r="F310" s="134"/>
      <c r="G310" s="134"/>
      <c r="O310" s="135"/>
    </row>
    <row r="311" spans="6:15" ht="18.75" customHeight="1" x14ac:dyDescent="0.25">
      <c r="F311" s="134"/>
      <c r="G311" s="134"/>
      <c r="O311" s="135"/>
    </row>
    <row r="312" spans="6:15" ht="18.75" customHeight="1" x14ac:dyDescent="0.25">
      <c r="F312" s="134"/>
      <c r="G312" s="134"/>
      <c r="O312" s="135"/>
    </row>
    <row r="313" spans="6:15" ht="18.75" customHeight="1" x14ac:dyDescent="0.25">
      <c r="F313" s="134"/>
      <c r="G313" s="134"/>
      <c r="O313" s="135"/>
    </row>
    <row r="314" spans="6:15" ht="18.75" customHeight="1" x14ac:dyDescent="0.25">
      <c r="F314" s="134"/>
      <c r="G314" s="134"/>
      <c r="O314" s="135"/>
    </row>
    <row r="315" spans="6:15" ht="18.75" customHeight="1" x14ac:dyDescent="0.25">
      <c r="F315" s="134"/>
      <c r="G315" s="134"/>
      <c r="O315" s="135"/>
    </row>
    <row r="316" spans="6:15" ht="18.75" customHeight="1" x14ac:dyDescent="0.25">
      <c r="F316" s="134"/>
      <c r="G316" s="134"/>
      <c r="O316" s="135"/>
    </row>
    <row r="317" spans="6:15" ht="18.75" customHeight="1" x14ac:dyDescent="0.25">
      <c r="F317" s="134"/>
      <c r="G317" s="134"/>
      <c r="O317" s="135"/>
    </row>
    <row r="318" spans="6:15" ht="18.75" customHeight="1" x14ac:dyDescent="0.25">
      <c r="F318" s="134"/>
      <c r="G318" s="134"/>
      <c r="O318" s="135"/>
    </row>
    <row r="319" spans="6:15" ht="18.75" customHeight="1" x14ac:dyDescent="0.25">
      <c r="F319" s="134"/>
      <c r="G319" s="134"/>
      <c r="O319" s="135"/>
    </row>
    <row r="320" spans="6:15" ht="18.75" customHeight="1" x14ac:dyDescent="0.25">
      <c r="F320" s="134"/>
      <c r="G320" s="134"/>
      <c r="O320" s="135"/>
    </row>
    <row r="321" spans="6:15" ht="18.75" customHeight="1" x14ac:dyDescent="0.25">
      <c r="F321" s="134"/>
      <c r="G321" s="134"/>
      <c r="O321" s="135"/>
    </row>
    <row r="322" spans="6:15" ht="18.75" customHeight="1" x14ac:dyDescent="0.25">
      <c r="F322" s="134"/>
      <c r="G322" s="134"/>
      <c r="O322" s="135"/>
    </row>
    <row r="323" spans="6:15" ht="18.75" customHeight="1" x14ac:dyDescent="0.25">
      <c r="F323" s="134"/>
      <c r="G323" s="134"/>
      <c r="O323" s="135"/>
    </row>
    <row r="324" spans="6:15" ht="18.75" customHeight="1" x14ac:dyDescent="0.25">
      <c r="F324" s="134"/>
      <c r="G324" s="134"/>
      <c r="O324" s="135"/>
    </row>
    <row r="325" spans="6:15" ht="18.75" customHeight="1" x14ac:dyDescent="0.25">
      <c r="F325" s="134"/>
      <c r="G325" s="134"/>
      <c r="O325" s="135"/>
    </row>
    <row r="326" spans="6:15" ht="18.75" customHeight="1" x14ac:dyDescent="0.25">
      <c r="F326" s="134"/>
      <c r="G326" s="134"/>
      <c r="O326" s="135"/>
    </row>
    <row r="327" spans="6:15" ht="18.75" customHeight="1" x14ac:dyDescent="0.25">
      <c r="F327" s="134"/>
      <c r="G327" s="134"/>
      <c r="O327" s="135"/>
    </row>
    <row r="328" spans="6:15" ht="18.75" customHeight="1" x14ac:dyDescent="0.25">
      <c r="F328" s="134"/>
      <c r="G328" s="134"/>
      <c r="O328" s="135"/>
    </row>
    <row r="329" spans="6:15" ht="18.75" customHeight="1" x14ac:dyDescent="0.25">
      <c r="F329" s="134"/>
      <c r="G329" s="134"/>
      <c r="O329" s="135"/>
    </row>
    <row r="330" spans="6:15" ht="18.75" customHeight="1" x14ac:dyDescent="0.25">
      <c r="F330" s="134"/>
      <c r="G330" s="134"/>
      <c r="O330" s="135"/>
    </row>
    <row r="331" spans="6:15" ht="18.75" customHeight="1" x14ac:dyDescent="0.25">
      <c r="F331" s="134"/>
      <c r="G331" s="134"/>
      <c r="O331" s="135"/>
    </row>
    <row r="332" spans="6:15" ht="18.75" customHeight="1" x14ac:dyDescent="0.25">
      <c r="F332" s="134"/>
      <c r="G332" s="134"/>
      <c r="O332" s="135"/>
    </row>
    <row r="333" spans="6:15" ht="18.75" customHeight="1" x14ac:dyDescent="0.25">
      <c r="F333" s="134"/>
      <c r="G333" s="134"/>
      <c r="O333" s="135"/>
    </row>
    <row r="334" spans="6:15" ht="18.75" customHeight="1" x14ac:dyDescent="0.25">
      <c r="F334" s="134"/>
      <c r="G334" s="134"/>
      <c r="O334" s="135"/>
    </row>
    <row r="335" spans="6:15" ht="18.75" customHeight="1" x14ac:dyDescent="0.25">
      <c r="F335" s="134"/>
      <c r="G335" s="134"/>
      <c r="O335" s="135"/>
    </row>
    <row r="336" spans="6:15" ht="18.75" customHeight="1" x14ac:dyDescent="0.25">
      <c r="F336" s="134"/>
      <c r="G336" s="134"/>
      <c r="O336" s="135"/>
    </row>
    <row r="337" spans="6:15" ht="18.75" customHeight="1" x14ac:dyDescent="0.25">
      <c r="F337" s="134"/>
      <c r="G337" s="134"/>
      <c r="O337" s="135"/>
    </row>
    <row r="338" spans="6:15" ht="18.75" customHeight="1" x14ac:dyDescent="0.25">
      <c r="F338" s="134"/>
      <c r="G338" s="134"/>
      <c r="O338" s="135"/>
    </row>
    <row r="339" spans="6:15" ht="18.75" customHeight="1" x14ac:dyDescent="0.25">
      <c r="F339" s="134"/>
      <c r="G339" s="134"/>
      <c r="O339" s="135"/>
    </row>
    <row r="340" spans="6:15" ht="18.75" customHeight="1" x14ac:dyDescent="0.25">
      <c r="F340" s="134"/>
      <c r="G340" s="134"/>
      <c r="O340" s="135"/>
    </row>
    <row r="341" spans="6:15" ht="18.75" customHeight="1" x14ac:dyDescent="0.25">
      <c r="F341" s="134"/>
      <c r="G341" s="134"/>
      <c r="O341" s="135"/>
    </row>
    <row r="342" spans="6:15" ht="18.75" customHeight="1" x14ac:dyDescent="0.25">
      <c r="F342" s="134"/>
      <c r="G342" s="134"/>
      <c r="O342" s="135"/>
    </row>
    <row r="343" spans="6:15" ht="18.75" customHeight="1" x14ac:dyDescent="0.25">
      <c r="F343" s="134"/>
      <c r="G343" s="134"/>
      <c r="O343" s="135"/>
    </row>
    <row r="344" spans="6:15" ht="18.75" customHeight="1" x14ac:dyDescent="0.25">
      <c r="F344" s="134"/>
      <c r="G344" s="134"/>
      <c r="O344" s="135"/>
    </row>
    <row r="345" spans="6:15" ht="18.75" customHeight="1" x14ac:dyDescent="0.25">
      <c r="F345" s="134"/>
      <c r="G345" s="134"/>
      <c r="O345" s="135"/>
    </row>
    <row r="346" spans="6:15" ht="18.75" customHeight="1" x14ac:dyDescent="0.25">
      <c r="F346" s="134"/>
      <c r="G346" s="134"/>
      <c r="O346" s="135"/>
    </row>
    <row r="347" spans="6:15" ht="18.75" customHeight="1" x14ac:dyDescent="0.25">
      <c r="F347" s="134"/>
      <c r="G347" s="134"/>
      <c r="O347" s="135"/>
    </row>
    <row r="348" spans="6:15" ht="18.75" customHeight="1" x14ac:dyDescent="0.25">
      <c r="F348" s="134"/>
      <c r="G348" s="134"/>
      <c r="O348" s="135"/>
    </row>
    <row r="349" spans="6:15" ht="18.75" customHeight="1" x14ac:dyDescent="0.25">
      <c r="F349" s="134"/>
      <c r="G349" s="134"/>
      <c r="O349" s="135"/>
    </row>
    <row r="350" spans="6:15" ht="18.75" customHeight="1" x14ac:dyDescent="0.25">
      <c r="F350" s="134"/>
      <c r="G350" s="134"/>
      <c r="O350" s="135"/>
    </row>
    <row r="351" spans="6:15" ht="18.75" customHeight="1" x14ac:dyDescent="0.25">
      <c r="F351" s="134"/>
      <c r="G351" s="134"/>
      <c r="O351" s="135"/>
    </row>
    <row r="352" spans="6:15" ht="18.75" customHeight="1" x14ac:dyDescent="0.25">
      <c r="F352" s="134"/>
      <c r="G352" s="134"/>
      <c r="O352" s="135"/>
    </row>
    <row r="353" spans="6:15" ht="18.75" customHeight="1" x14ac:dyDescent="0.25">
      <c r="F353" s="134"/>
      <c r="G353" s="134"/>
      <c r="O353" s="135"/>
    </row>
    <row r="354" spans="6:15" ht="18.75" customHeight="1" x14ac:dyDescent="0.25">
      <c r="F354" s="134"/>
      <c r="G354" s="134"/>
      <c r="O354" s="135"/>
    </row>
    <row r="355" spans="6:15" ht="18.75" customHeight="1" x14ac:dyDescent="0.25">
      <c r="F355" s="134"/>
      <c r="G355" s="134"/>
      <c r="O355" s="135"/>
    </row>
    <row r="356" spans="6:15" ht="18.75" customHeight="1" x14ac:dyDescent="0.25">
      <c r="F356" s="134"/>
      <c r="G356" s="134"/>
      <c r="O356" s="135"/>
    </row>
    <row r="357" spans="6:15" ht="18.75" customHeight="1" x14ac:dyDescent="0.25">
      <c r="F357" s="134"/>
      <c r="G357" s="134"/>
      <c r="O357" s="135"/>
    </row>
    <row r="358" spans="6:15" ht="18.75" customHeight="1" x14ac:dyDescent="0.25">
      <c r="F358" s="134"/>
      <c r="G358" s="134"/>
      <c r="O358" s="135"/>
    </row>
    <row r="359" spans="6:15" ht="18.75" customHeight="1" x14ac:dyDescent="0.25">
      <c r="F359" s="134"/>
      <c r="G359" s="134"/>
      <c r="O359" s="135"/>
    </row>
    <row r="360" spans="6:15" ht="18.75" customHeight="1" x14ac:dyDescent="0.25">
      <c r="F360" s="134"/>
      <c r="G360" s="134"/>
      <c r="O360" s="135"/>
    </row>
    <row r="361" spans="6:15" ht="18.75" customHeight="1" x14ac:dyDescent="0.25">
      <c r="F361" s="134"/>
      <c r="G361" s="134"/>
      <c r="O361" s="135"/>
    </row>
    <row r="362" spans="6:15" ht="18.75" customHeight="1" x14ac:dyDescent="0.25">
      <c r="F362" s="134"/>
      <c r="G362" s="134"/>
      <c r="O362" s="135"/>
    </row>
    <row r="363" spans="6:15" ht="18.75" customHeight="1" x14ac:dyDescent="0.25">
      <c r="F363" s="134"/>
      <c r="G363" s="134"/>
      <c r="O363" s="135"/>
    </row>
    <row r="364" spans="6:15" ht="18.75" customHeight="1" x14ac:dyDescent="0.25">
      <c r="F364" s="134"/>
      <c r="G364" s="134"/>
      <c r="O364" s="135"/>
    </row>
    <row r="365" spans="6:15" ht="18.75" customHeight="1" x14ac:dyDescent="0.25">
      <c r="F365" s="134"/>
      <c r="G365" s="134"/>
      <c r="O365" s="135"/>
    </row>
    <row r="366" spans="6:15" ht="18.75" customHeight="1" x14ac:dyDescent="0.25">
      <c r="F366" s="134"/>
      <c r="G366" s="134"/>
      <c r="O366" s="135"/>
    </row>
    <row r="367" spans="6:15" ht="18.75" customHeight="1" x14ac:dyDescent="0.25">
      <c r="F367" s="134"/>
      <c r="G367" s="134"/>
      <c r="O367" s="135"/>
    </row>
    <row r="368" spans="6:15" ht="18.75" customHeight="1" x14ac:dyDescent="0.25">
      <c r="F368" s="134"/>
      <c r="G368" s="134"/>
      <c r="O368" s="135"/>
    </row>
    <row r="369" spans="6:15" ht="18.75" customHeight="1" x14ac:dyDescent="0.25">
      <c r="F369" s="134"/>
      <c r="G369" s="134"/>
      <c r="O369" s="135"/>
    </row>
    <row r="370" spans="6:15" ht="18.75" customHeight="1" x14ac:dyDescent="0.25">
      <c r="F370" s="134"/>
      <c r="G370" s="134"/>
      <c r="O370" s="135"/>
    </row>
    <row r="371" spans="6:15" ht="18.75" customHeight="1" x14ac:dyDescent="0.25">
      <c r="F371" s="134"/>
      <c r="G371" s="134"/>
      <c r="O371" s="135"/>
    </row>
    <row r="372" spans="6:15" ht="18.75" customHeight="1" x14ac:dyDescent="0.25">
      <c r="F372" s="134"/>
      <c r="G372" s="134"/>
      <c r="O372" s="135"/>
    </row>
    <row r="373" spans="6:15" ht="18.75" customHeight="1" x14ac:dyDescent="0.25">
      <c r="F373" s="134"/>
      <c r="G373" s="134"/>
      <c r="O373" s="135"/>
    </row>
    <row r="374" spans="6:15" ht="18.75" customHeight="1" x14ac:dyDescent="0.25">
      <c r="F374" s="134"/>
      <c r="G374" s="134"/>
      <c r="O374" s="135"/>
    </row>
    <row r="375" spans="6:15" ht="18.75" customHeight="1" x14ac:dyDescent="0.25">
      <c r="F375" s="134"/>
      <c r="G375" s="134"/>
      <c r="O375" s="135"/>
    </row>
    <row r="376" spans="6:15" ht="18.75" customHeight="1" x14ac:dyDescent="0.25">
      <c r="F376" s="134"/>
      <c r="G376" s="134"/>
      <c r="O376" s="135"/>
    </row>
    <row r="377" spans="6:15" ht="18.75" customHeight="1" x14ac:dyDescent="0.25">
      <c r="F377" s="134"/>
      <c r="G377" s="134"/>
      <c r="O377" s="135"/>
    </row>
    <row r="378" spans="6:15" ht="18.75" customHeight="1" x14ac:dyDescent="0.25">
      <c r="F378" s="134"/>
      <c r="G378" s="134"/>
      <c r="O378" s="135"/>
    </row>
    <row r="379" spans="6:15" ht="18.75" customHeight="1" x14ac:dyDescent="0.25">
      <c r="F379" s="134"/>
      <c r="G379" s="134"/>
      <c r="O379" s="135"/>
    </row>
    <row r="380" spans="6:15" ht="18.75" customHeight="1" x14ac:dyDescent="0.25">
      <c r="F380" s="134"/>
      <c r="G380" s="134"/>
      <c r="O380" s="135"/>
    </row>
    <row r="381" spans="6:15" ht="18.75" customHeight="1" x14ac:dyDescent="0.25">
      <c r="F381" s="134"/>
      <c r="G381" s="134"/>
      <c r="O381" s="135"/>
    </row>
    <row r="382" spans="6:15" ht="18.75" customHeight="1" x14ac:dyDescent="0.25">
      <c r="F382" s="134"/>
      <c r="G382" s="134"/>
      <c r="O382" s="135"/>
    </row>
    <row r="383" spans="6:15" ht="18.75" customHeight="1" x14ac:dyDescent="0.25">
      <c r="F383" s="134"/>
      <c r="G383" s="134"/>
      <c r="O383" s="135"/>
    </row>
    <row r="384" spans="6:15" ht="18.75" customHeight="1" x14ac:dyDescent="0.25">
      <c r="F384" s="134"/>
      <c r="G384" s="134"/>
      <c r="O384" s="135"/>
    </row>
    <row r="385" spans="6:15" ht="18.75" customHeight="1" x14ac:dyDescent="0.25">
      <c r="F385" s="134"/>
      <c r="G385" s="134"/>
      <c r="O385" s="135"/>
    </row>
    <row r="386" spans="6:15" ht="18.75" customHeight="1" x14ac:dyDescent="0.25">
      <c r="F386" s="134"/>
      <c r="G386" s="134"/>
      <c r="O386" s="135"/>
    </row>
    <row r="387" spans="6:15" ht="18.75" customHeight="1" x14ac:dyDescent="0.25">
      <c r="F387" s="134"/>
      <c r="G387" s="134"/>
      <c r="O387" s="135"/>
    </row>
    <row r="388" spans="6:15" ht="18.75" customHeight="1" x14ac:dyDescent="0.25">
      <c r="F388" s="134"/>
      <c r="G388" s="134"/>
      <c r="O388" s="135"/>
    </row>
    <row r="389" spans="6:15" ht="18.75" customHeight="1" x14ac:dyDescent="0.25">
      <c r="F389" s="134"/>
      <c r="G389" s="134"/>
      <c r="O389" s="135"/>
    </row>
    <row r="390" spans="6:15" ht="18.75" customHeight="1" x14ac:dyDescent="0.25">
      <c r="F390" s="134"/>
      <c r="G390" s="134"/>
      <c r="O390" s="135"/>
    </row>
    <row r="391" spans="6:15" ht="18.75" customHeight="1" x14ac:dyDescent="0.25">
      <c r="F391" s="134"/>
      <c r="G391" s="134"/>
      <c r="O391" s="135"/>
    </row>
    <row r="392" spans="6:15" ht="18.75" customHeight="1" x14ac:dyDescent="0.25">
      <c r="F392" s="134"/>
      <c r="G392" s="134"/>
      <c r="O392" s="135"/>
    </row>
    <row r="393" spans="6:15" ht="18.75" customHeight="1" x14ac:dyDescent="0.25">
      <c r="F393" s="134"/>
      <c r="G393" s="134"/>
      <c r="O393" s="135"/>
    </row>
    <row r="394" spans="6:15" ht="18.75" customHeight="1" x14ac:dyDescent="0.25">
      <c r="F394" s="134"/>
      <c r="G394" s="134"/>
      <c r="O394" s="135"/>
    </row>
    <row r="395" spans="6:15" ht="18.75" customHeight="1" x14ac:dyDescent="0.25">
      <c r="F395" s="134"/>
      <c r="G395" s="134"/>
      <c r="O395" s="135"/>
    </row>
    <row r="396" spans="6:15" ht="18.75" customHeight="1" x14ac:dyDescent="0.25">
      <c r="F396" s="134"/>
      <c r="G396" s="134"/>
      <c r="O396" s="135"/>
    </row>
    <row r="397" spans="6:15" ht="18.75" customHeight="1" x14ac:dyDescent="0.25">
      <c r="F397" s="134"/>
      <c r="G397" s="134"/>
      <c r="O397" s="135"/>
    </row>
    <row r="398" spans="6:15" ht="18.75" customHeight="1" x14ac:dyDescent="0.25">
      <c r="F398" s="134"/>
      <c r="G398" s="134"/>
      <c r="O398" s="135"/>
    </row>
    <row r="399" spans="6:15" ht="18.75" customHeight="1" x14ac:dyDescent="0.25">
      <c r="F399" s="134"/>
      <c r="G399" s="134"/>
      <c r="O399" s="135"/>
    </row>
    <row r="400" spans="6:15" ht="18.75" customHeight="1" x14ac:dyDescent="0.25">
      <c r="F400" s="134"/>
      <c r="G400" s="134"/>
      <c r="O400" s="135"/>
    </row>
    <row r="401" spans="6:15" ht="18.75" customHeight="1" x14ac:dyDescent="0.25">
      <c r="F401" s="134"/>
      <c r="G401" s="134"/>
      <c r="O401" s="135"/>
    </row>
    <row r="402" spans="6:15" ht="18.75" customHeight="1" x14ac:dyDescent="0.25">
      <c r="F402" s="134"/>
      <c r="G402" s="134"/>
      <c r="O402" s="135"/>
    </row>
    <row r="403" spans="6:15" ht="18.75" customHeight="1" x14ac:dyDescent="0.25">
      <c r="F403" s="134"/>
      <c r="G403" s="134"/>
      <c r="O403" s="135"/>
    </row>
    <row r="404" spans="6:15" ht="18.75" customHeight="1" x14ac:dyDescent="0.25">
      <c r="F404" s="134"/>
      <c r="G404" s="134"/>
      <c r="O404" s="135"/>
    </row>
    <row r="405" spans="6:15" ht="18.75" customHeight="1" x14ac:dyDescent="0.25">
      <c r="F405" s="134"/>
      <c r="G405" s="134"/>
      <c r="O405" s="135"/>
    </row>
    <row r="406" spans="6:15" ht="18.75" customHeight="1" x14ac:dyDescent="0.25">
      <c r="F406" s="134"/>
      <c r="G406" s="134"/>
      <c r="O406" s="135"/>
    </row>
    <row r="407" spans="6:15" ht="18.75" customHeight="1" x14ac:dyDescent="0.25">
      <c r="F407" s="134"/>
      <c r="G407" s="134"/>
      <c r="O407" s="135"/>
    </row>
    <row r="408" spans="6:15" ht="18.75" customHeight="1" x14ac:dyDescent="0.25">
      <c r="F408" s="134"/>
      <c r="G408" s="134"/>
      <c r="O408" s="135"/>
    </row>
    <row r="409" spans="6:15" ht="18.75" customHeight="1" x14ac:dyDescent="0.25">
      <c r="F409" s="134"/>
      <c r="G409" s="134"/>
      <c r="O409" s="135"/>
    </row>
    <row r="410" spans="6:15" ht="18.75" customHeight="1" x14ac:dyDescent="0.25">
      <c r="F410" s="134"/>
      <c r="G410" s="134"/>
      <c r="O410" s="135"/>
    </row>
    <row r="411" spans="6:15" ht="18.75" customHeight="1" x14ac:dyDescent="0.25">
      <c r="F411" s="134"/>
      <c r="G411" s="134"/>
      <c r="O411" s="135"/>
    </row>
    <row r="412" spans="6:15" ht="18.75" customHeight="1" x14ac:dyDescent="0.25">
      <c r="F412" s="134"/>
      <c r="G412" s="134"/>
      <c r="O412" s="135"/>
    </row>
    <row r="413" spans="6:15" ht="18.75" customHeight="1" x14ac:dyDescent="0.25">
      <c r="F413" s="134"/>
      <c r="G413" s="134"/>
      <c r="O413" s="135"/>
    </row>
    <row r="414" spans="6:15" ht="18.75" customHeight="1" x14ac:dyDescent="0.25">
      <c r="F414" s="134"/>
      <c r="G414" s="134"/>
      <c r="O414" s="135"/>
    </row>
    <row r="415" spans="6:15" ht="18.75" customHeight="1" x14ac:dyDescent="0.25">
      <c r="F415" s="134"/>
      <c r="G415" s="134"/>
      <c r="O415" s="135"/>
    </row>
    <row r="416" spans="6:15" ht="18.75" customHeight="1" x14ac:dyDescent="0.25">
      <c r="F416" s="134"/>
      <c r="G416" s="134"/>
      <c r="O416" s="135"/>
    </row>
    <row r="417" spans="6:15" ht="18.75" customHeight="1" x14ac:dyDescent="0.25">
      <c r="F417" s="134"/>
      <c r="G417" s="134"/>
      <c r="O417" s="135"/>
    </row>
    <row r="418" spans="6:15" ht="18.75" customHeight="1" x14ac:dyDescent="0.25">
      <c r="F418" s="134"/>
      <c r="G418" s="134"/>
      <c r="O418" s="135"/>
    </row>
    <row r="419" spans="6:15" ht="18.75" customHeight="1" x14ac:dyDescent="0.25">
      <c r="F419" s="134"/>
      <c r="G419" s="134"/>
      <c r="O419" s="135"/>
    </row>
    <row r="420" spans="6:15" ht="18.75" customHeight="1" x14ac:dyDescent="0.25">
      <c r="F420" s="134"/>
      <c r="G420" s="134"/>
      <c r="O420" s="135"/>
    </row>
    <row r="421" spans="6:15" ht="18.75" customHeight="1" x14ac:dyDescent="0.25">
      <c r="F421" s="134"/>
      <c r="G421" s="134"/>
      <c r="O421" s="135"/>
    </row>
    <row r="422" spans="6:15" ht="18.75" customHeight="1" x14ac:dyDescent="0.25">
      <c r="F422" s="134"/>
      <c r="G422" s="134"/>
      <c r="O422" s="135"/>
    </row>
    <row r="423" spans="6:15" ht="18.75" customHeight="1" x14ac:dyDescent="0.25">
      <c r="F423" s="134"/>
      <c r="G423" s="134"/>
      <c r="O423" s="135"/>
    </row>
    <row r="424" spans="6:15" ht="18.75" customHeight="1" x14ac:dyDescent="0.25">
      <c r="F424" s="134"/>
      <c r="G424" s="134"/>
      <c r="O424" s="135"/>
    </row>
    <row r="425" spans="6:15" ht="18.75" customHeight="1" x14ac:dyDescent="0.25">
      <c r="F425" s="134"/>
      <c r="G425" s="134"/>
      <c r="O425" s="135"/>
    </row>
    <row r="426" spans="6:15" ht="18.75" customHeight="1" x14ac:dyDescent="0.25">
      <c r="F426" s="134"/>
      <c r="G426" s="134"/>
      <c r="O426" s="135"/>
    </row>
    <row r="427" spans="6:15" ht="18.75" customHeight="1" x14ac:dyDescent="0.25">
      <c r="F427" s="134"/>
      <c r="G427" s="134"/>
      <c r="O427" s="135"/>
    </row>
    <row r="428" spans="6:15" ht="18.75" customHeight="1" x14ac:dyDescent="0.25">
      <c r="F428" s="134"/>
      <c r="G428" s="134"/>
      <c r="O428" s="135"/>
    </row>
    <row r="429" spans="6:15" ht="18.75" customHeight="1" x14ac:dyDescent="0.25">
      <c r="F429" s="134"/>
      <c r="G429" s="134"/>
      <c r="O429" s="135"/>
    </row>
    <row r="430" spans="6:15" ht="18.75" customHeight="1" x14ac:dyDescent="0.25">
      <c r="F430" s="134"/>
      <c r="G430" s="134"/>
      <c r="O430" s="135"/>
    </row>
    <row r="431" spans="6:15" ht="18.75" customHeight="1" x14ac:dyDescent="0.25">
      <c r="F431" s="134"/>
      <c r="G431" s="134"/>
      <c r="O431" s="135"/>
    </row>
    <row r="432" spans="6:15" ht="18.75" customHeight="1" x14ac:dyDescent="0.25">
      <c r="F432" s="134"/>
      <c r="G432" s="134"/>
      <c r="O432" s="135"/>
    </row>
    <row r="433" spans="6:15" ht="18.75" customHeight="1" x14ac:dyDescent="0.25">
      <c r="F433" s="134"/>
      <c r="G433" s="134"/>
      <c r="O433" s="135"/>
    </row>
    <row r="434" spans="6:15" ht="18.75" customHeight="1" x14ac:dyDescent="0.25">
      <c r="F434" s="134"/>
      <c r="G434" s="134"/>
      <c r="O434" s="135"/>
    </row>
    <row r="435" spans="6:15" ht="18.75" customHeight="1" x14ac:dyDescent="0.25">
      <c r="F435" s="134"/>
      <c r="G435" s="134"/>
      <c r="O435" s="135"/>
    </row>
    <row r="436" spans="6:15" ht="18.75" customHeight="1" x14ac:dyDescent="0.25">
      <c r="F436" s="134"/>
      <c r="G436" s="134"/>
      <c r="O436" s="135"/>
    </row>
    <row r="437" spans="6:15" ht="18.75" customHeight="1" x14ac:dyDescent="0.25">
      <c r="F437" s="134"/>
      <c r="G437" s="134"/>
      <c r="O437" s="135"/>
    </row>
    <row r="438" spans="6:15" ht="18.75" customHeight="1" x14ac:dyDescent="0.25">
      <c r="F438" s="134"/>
      <c r="G438" s="134"/>
      <c r="O438" s="135"/>
    </row>
    <row r="439" spans="6:15" ht="18.75" customHeight="1" x14ac:dyDescent="0.25">
      <c r="F439" s="134"/>
      <c r="G439" s="134"/>
      <c r="O439" s="135"/>
    </row>
    <row r="440" spans="6:15" ht="18.75" customHeight="1" x14ac:dyDescent="0.25">
      <c r="F440" s="134"/>
      <c r="G440" s="134"/>
      <c r="O440" s="135"/>
    </row>
    <row r="441" spans="6:15" ht="18.75" customHeight="1" x14ac:dyDescent="0.25">
      <c r="F441" s="134"/>
      <c r="G441" s="134"/>
      <c r="O441" s="135"/>
    </row>
    <row r="442" spans="6:15" ht="18.75" customHeight="1" x14ac:dyDescent="0.25">
      <c r="F442" s="134"/>
      <c r="G442" s="134"/>
      <c r="O442" s="135"/>
    </row>
    <row r="443" spans="6:15" ht="18.75" customHeight="1" x14ac:dyDescent="0.25">
      <c r="F443" s="134"/>
      <c r="G443" s="134"/>
      <c r="O443" s="135"/>
    </row>
    <row r="444" spans="6:15" ht="18.75" customHeight="1" x14ac:dyDescent="0.25">
      <c r="F444" s="134"/>
      <c r="G444" s="134"/>
      <c r="O444" s="135"/>
    </row>
    <row r="445" spans="6:15" ht="18.75" customHeight="1" x14ac:dyDescent="0.25">
      <c r="F445" s="134"/>
      <c r="G445" s="134"/>
      <c r="O445" s="135"/>
    </row>
    <row r="446" spans="6:15" ht="18.75" customHeight="1" x14ac:dyDescent="0.25">
      <c r="F446" s="134"/>
      <c r="G446" s="134"/>
      <c r="O446" s="135"/>
    </row>
    <row r="447" spans="6:15" ht="18.75" customHeight="1" x14ac:dyDescent="0.25">
      <c r="F447" s="134"/>
      <c r="G447" s="134"/>
      <c r="O447" s="135"/>
    </row>
    <row r="448" spans="6:15" ht="18.75" customHeight="1" x14ac:dyDescent="0.25">
      <c r="F448" s="134"/>
      <c r="G448" s="134"/>
      <c r="O448" s="135"/>
    </row>
    <row r="449" spans="6:15" ht="18.75" customHeight="1" x14ac:dyDescent="0.25">
      <c r="F449" s="134"/>
      <c r="G449" s="134"/>
      <c r="O449" s="135"/>
    </row>
    <row r="450" spans="6:15" ht="18.75" customHeight="1" x14ac:dyDescent="0.25">
      <c r="F450" s="134"/>
      <c r="G450" s="134"/>
      <c r="O450" s="135"/>
    </row>
    <row r="451" spans="6:15" ht="18.75" customHeight="1" x14ac:dyDescent="0.25">
      <c r="F451" s="134"/>
      <c r="G451" s="134"/>
      <c r="O451" s="135"/>
    </row>
    <row r="452" spans="6:15" ht="18.75" customHeight="1" x14ac:dyDescent="0.25">
      <c r="F452" s="134"/>
      <c r="G452" s="134"/>
      <c r="O452" s="135"/>
    </row>
    <row r="453" spans="6:15" ht="18.75" customHeight="1" x14ac:dyDescent="0.25">
      <c r="F453" s="134"/>
      <c r="G453" s="134"/>
      <c r="O453" s="135"/>
    </row>
    <row r="454" spans="6:15" ht="18.75" customHeight="1" x14ac:dyDescent="0.25">
      <c r="F454" s="134"/>
      <c r="G454" s="134"/>
      <c r="O454" s="135"/>
    </row>
    <row r="455" spans="6:15" ht="18.75" customHeight="1" x14ac:dyDescent="0.25">
      <c r="F455" s="134"/>
      <c r="G455" s="134"/>
      <c r="O455" s="135"/>
    </row>
    <row r="456" spans="6:15" ht="18.75" customHeight="1" x14ac:dyDescent="0.25">
      <c r="F456" s="134"/>
      <c r="G456" s="134"/>
      <c r="O456" s="135"/>
    </row>
    <row r="457" spans="6:15" ht="18.75" customHeight="1" x14ac:dyDescent="0.25">
      <c r="F457" s="134"/>
      <c r="G457" s="134"/>
      <c r="O457" s="135"/>
    </row>
    <row r="458" spans="6:15" ht="18.75" customHeight="1" x14ac:dyDescent="0.25">
      <c r="F458" s="134"/>
      <c r="G458" s="134"/>
      <c r="O458" s="135"/>
    </row>
    <row r="459" spans="6:15" ht="18.75" customHeight="1" x14ac:dyDescent="0.25">
      <c r="F459" s="134"/>
      <c r="G459" s="134"/>
      <c r="O459" s="135"/>
    </row>
    <row r="460" spans="6:15" ht="18.75" customHeight="1" x14ac:dyDescent="0.25">
      <c r="F460" s="134"/>
      <c r="G460" s="134"/>
      <c r="O460" s="135"/>
    </row>
    <row r="461" spans="6:15" ht="18.75" customHeight="1" x14ac:dyDescent="0.25">
      <c r="F461" s="134"/>
      <c r="G461" s="134"/>
      <c r="O461" s="135"/>
    </row>
    <row r="462" spans="6:15" ht="18.75" customHeight="1" x14ac:dyDescent="0.25">
      <c r="F462" s="134"/>
      <c r="G462" s="134"/>
      <c r="O462" s="135"/>
    </row>
    <row r="463" spans="6:15" ht="18.75" customHeight="1" x14ac:dyDescent="0.25">
      <c r="F463" s="134"/>
      <c r="G463" s="134"/>
      <c r="O463" s="135"/>
    </row>
    <row r="464" spans="6:15" ht="18.75" customHeight="1" x14ac:dyDescent="0.25">
      <c r="F464" s="134"/>
      <c r="G464" s="134"/>
      <c r="O464" s="135"/>
    </row>
    <row r="465" spans="6:15" ht="18.75" customHeight="1" x14ac:dyDescent="0.25">
      <c r="F465" s="134"/>
      <c r="G465" s="134"/>
      <c r="O465" s="135"/>
    </row>
    <row r="466" spans="6:15" ht="18.75" customHeight="1" x14ac:dyDescent="0.25">
      <c r="F466" s="134"/>
      <c r="G466" s="134"/>
      <c r="O466" s="135"/>
    </row>
    <row r="467" spans="6:15" ht="18.75" customHeight="1" x14ac:dyDescent="0.25">
      <c r="F467" s="134"/>
      <c r="G467" s="134"/>
      <c r="O467" s="135"/>
    </row>
    <row r="468" spans="6:15" ht="18.75" customHeight="1" x14ac:dyDescent="0.25">
      <c r="F468" s="134"/>
      <c r="G468" s="134"/>
      <c r="O468" s="135"/>
    </row>
    <row r="469" spans="6:15" ht="18.75" customHeight="1" x14ac:dyDescent="0.25">
      <c r="F469" s="134"/>
      <c r="G469" s="134"/>
      <c r="O469" s="135"/>
    </row>
    <row r="470" spans="6:15" ht="18.75" customHeight="1" x14ac:dyDescent="0.25">
      <c r="F470" s="134"/>
      <c r="G470" s="134"/>
      <c r="O470" s="135"/>
    </row>
    <row r="471" spans="6:15" ht="18.75" customHeight="1" x14ac:dyDescent="0.25">
      <c r="F471" s="134"/>
      <c r="G471" s="134"/>
      <c r="O471" s="135"/>
    </row>
    <row r="472" spans="6:15" ht="18.75" customHeight="1" x14ac:dyDescent="0.25">
      <c r="F472" s="134"/>
      <c r="G472" s="134"/>
      <c r="O472" s="135"/>
    </row>
    <row r="473" spans="6:15" ht="18.75" customHeight="1" x14ac:dyDescent="0.25">
      <c r="F473" s="134"/>
      <c r="G473" s="134"/>
      <c r="O473" s="135"/>
    </row>
    <row r="474" spans="6:15" ht="18.75" customHeight="1" x14ac:dyDescent="0.25">
      <c r="F474" s="134"/>
      <c r="G474" s="134"/>
      <c r="O474" s="135"/>
    </row>
    <row r="475" spans="6:15" ht="18.75" customHeight="1" x14ac:dyDescent="0.25">
      <c r="F475" s="134"/>
      <c r="G475" s="134"/>
      <c r="O475" s="135"/>
    </row>
    <row r="476" spans="6:15" ht="18.75" customHeight="1" x14ac:dyDescent="0.25">
      <c r="F476" s="134"/>
      <c r="G476" s="134"/>
      <c r="O476" s="135"/>
    </row>
    <row r="477" spans="6:15" ht="18.75" customHeight="1" x14ac:dyDescent="0.25">
      <c r="F477" s="134"/>
      <c r="G477" s="134"/>
      <c r="O477" s="135"/>
    </row>
    <row r="478" spans="6:15" ht="18.75" customHeight="1" x14ac:dyDescent="0.25">
      <c r="F478" s="134"/>
      <c r="G478" s="134"/>
      <c r="O478" s="135"/>
    </row>
    <row r="479" spans="6:15" ht="18.75" customHeight="1" x14ac:dyDescent="0.25">
      <c r="F479" s="134"/>
      <c r="G479" s="134"/>
      <c r="O479" s="135"/>
    </row>
    <row r="480" spans="6:15" ht="18.75" customHeight="1" x14ac:dyDescent="0.25">
      <c r="F480" s="134"/>
      <c r="G480" s="134"/>
      <c r="O480" s="135"/>
    </row>
    <row r="481" spans="6:15" ht="18.75" customHeight="1" x14ac:dyDescent="0.25">
      <c r="F481" s="134"/>
      <c r="G481" s="134"/>
      <c r="O481" s="135"/>
    </row>
    <row r="482" spans="6:15" ht="18.75" customHeight="1" x14ac:dyDescent="0.25">
      <c r="F482" s="134"/>
      <c r="G482" s="134"/>
      <c r="O482" s="135"/>
    </row>
    <row r="483" spans="6:15" ht="18.75" customHeight="1" x14ac:dyDescent="0.25">
      <c r="F483" s="134"/>
      <c r="G483" s="134"/>
      <c r="O483" s="135"/>
    </row>
    <row r="484" spans="6:15" ht="18.75" customHeight="1" x14ac:dyDescent="0.25">
      <c r="F484" s="134"/>
      <c r="G484" s="134"/>
      <c r="O484" s="135"/>
    </row>
    <row r="485" spans="6:15" ht="18.75" customHeight="1" x14ac:dyDescent="0.25">
      <c r="F485" s="134"/>
      <c r="G485" s="134"/>
      <c r="O485" s="135"/>
    </row>
    <row r="486" spans="6:15" ht="18.75" customHeight="1" x14ac:dyDescent="0.25">
      <c r="F486" s="134"/>
      <c r="G486" s="134"/>
      <c r="O486" s="135"/>
    </row>
    <row r="487" spans="6:15" ht="18.75" customHeight="1" x14ac:dyDescent="0.25">
      <c r="F487" s="134"/>
      <c r="G487" s="134"/>
      <c r="O487" s="135"/>
    </row>
    <row r="488" spans="6:15" ht="18.75" customHeight="1" x14ac:dyDescent="0.25">
      <c r="F488" s="134"/>
      <c r="G488" s="134"/>
      <c r="O488" s="135"/>
    </row>
    <row r="489" spans="6:15" ht="18.75" customHeight="1" x14ac:dyDescent="0.25">
      <c r="F489" s="134"/>
      <c r="G489" s="134"/>
      <c r="O489" s="135"/>
    </row>
    <row r="490" spans="6:15" ht="18.75" customHeight="1" x14ac:dyDescent="0.25">
      <c r="F490" s="134"/>
      <c r="G490" s="134"/>
      <c r="O490" s="135"/>
    </row>
    <row r="491" spans="6:15" ht="18.75" customHeight="1" x14ac:dyDescent="0.25">
      <c r="F491" s="134"/>
      <c r="G491" s="134"/>
      <c r="O491" s="135"/>
    </row>
    <row r="492" spans="6:15" ht="18.75" customHeight="1" x14ac:dyDescent="0.25">
      <c r="F492" s="134"/>
      <c r="G492" s="134"/>
      <c r="O492" s="135"/>
    </row>
    <row r="493" spans="6:15" ht="18.75" customHeight="1" x14ac:dyDescent="0.25">
      <c r="F493" s="134"/>
      <c r="G493" s="134"/>
      <c r="O493" s="135"/>
    </row>
    <row r="494" spans="6:15" ht="18.75" customHeight="1" x14ac:dyDescent="0.25">
      <c r="F494" s="134"/>
      <c r="G494" s="134"/>
      <c r="O494" s="135"/>
    </row>
    <row r="495" spans="6:15" ht="18.75" customHeight="1" x14ac:dyDescent="0.25">
      <c r="F495" s="134"/>
      <c r="G495" s="134"/>
      <c r="O495" s="135"/>
    </row>
    <row r="496" spans="6:15" ht="18.75" customHeight="1" x14ac:dyDescent="0.25">
      <c r="F496" s="134"/>
      <c r="G496" s="134"/>
      <c r="O496" s="135"/>
    </row>
    <row r="497" spans="6:15" ht="18.75" customHeight="1" x14ac:dyDescent="0.25">
      <c r="F497" s="134"/>
      <c r="G497" s="134"/>
      <c r="O497" s="135"/>
    </row>
    <row r="498" spans="6:15" ht="18.75" customHeight="1" x14ac:dyDescent="0.25">
      <c r="F498" s="134"/>
      <c r="G498" s="134"/>
      <c r="O498" s="135"/>
    </row>
    <row r="499" spans="6:15" ht="18.75" customHeight="1" x14ac:dyDescent="0.25">
      <c r="F499" s="134"/>
      <c r="G499" s="134"/>
      <c r="O499" s="135"/>
    </row>
    <row r="500" spans="6:15" ht="18.75" customHeight="1" x14ac:dyDescent="0.25">
      <c r="F500" s="134"/>
      <c r="G500" s="134"/>
      <c r="O500" s="135"/>
    </row>
    <row r="501" spans="6:15" ht="18.75" customHeight="1" x14ac:dyDescent="0.25">
      <c r="F501" s="134"/>
      <c r="G501" s="134"/>
      <c r="O501" s="135"/>
    </row>
    <row r="502" spans="6:15" ht="18.75" customHeight="1" x14ac:dyDescent="0.25">
      <c r="F502" s="134"/>
      <c r="G502" s="134"/>
      <c r="O502" s="135"/>
    </row>
    <row r="503" spans="6:15" ht="18.75" customHeight="1" x14ac:dyDescent="0.25">
      <c r="F503" s="134"/>
      <c r="G503" s="134"/>
      <c r="O503" s="135"/>
    </row>
    <row r="504" spans="6:15" ht="18.75" customHeight="1" x14ac:dyDescent="0.25">
      <c r="F504" s="134"/>
      <c r="G504" s="134"/>
      <c r="O504" s="135"/>
    </row>
    <row r="505" spans="6:15" ht="18.75" customHeight="1" x14ac:dyDescent="0.25">
      <c r="F505" s="134"/>
      <c r="G505" s="134"/>
      <c r="O505" s="135"/>
    </row>
    <row r="506" spans="6:15" ht="18.75" customHeight="1" x14ac:dyDescent="0.25">
      <c r="F506" s="134"/>
      <c r="G506" s="134"/>
      <c r="O506" s="135"/>
    </row>
    <row r="507" spans="6:15" ht="18.75" customHeight="1" x14ac:dyDescent="0.25">
      <c r="F507" s="134"/>
      <c r="G507" s="134"/>
      <c r="O507" s="135"/>
    </row>
    <row r="508" spans="6:15" ht="18.75" customHeight="1" x14ac:dyDescent="0.25">
      <c r="F508" s="134"/>
      <c r="G508" s="134"/>
      <c r="O508" s="135"/>
    </row>
    <row r="509" spans="6:15" ht="18.75" customHeight="1" x14ac:dyDescent="0.25">
      <c r="F509" s="134"/>
      <c r="G509" s="134"/>
      <c r="O509" s="135"/>
    </row>
    <row r="510" spans="6:15" ht="18.75" customHeight="1" x14ac:dyDescent="0.25">
      <c r="F510" s="134"/>
      <c r="G510" s="134"/>
      <c r="O510" s="135"/>
    </row>
    <row r="511" spans="6:15" ht="18.75" customHeight="1" x14ac:dyDescent="0.25">
      <c r="F511" s="134"/>
      <c r="G511" s="134"/>
      <c r="O511" s="135"/>
    </row>
    <row r="512" spans="6:15" ht="18.75" customHeight="1" x14ac:dyDescent="0.25">
      <c r="F512" s="134"/>
      <c r="G512" s="134"/>
      <c r="O512" s="135"/>
    </row>
    <row r="513" spans="6:15" ht="18.75" customHeight="1" x14ac:dyDescent="0.25">
      <c r="F513" s="134"/>
      <c r="G513" s="134"/>
      <c r="O513" s="135"/>
    </row>
    <row r="514" spans="6:15" ht="18.75" customHeight="1" x14ac:dyDescent="0.25">
      <c r="F514" s="134"/>
      <c r="G514" s="134"/>
      <c r="O514" s="135"/>
    </row>
    <row r="515" spans="6:15" ht="18.75" customHeight="1" x14ac:dyDescent="0.25">
      <c r="F515" s="134"/>
      <c r="G515" s="134"/>
      <c r="O515" s="135"/>
    </row>
    <row r="516" spans="6:15" ht="18.75" customHeight="1" x14ac:dyDescent="0.25">
      <c r="F516" s="134"/>
      <c r="G516" s="134"/>
      <c r="O516" s="135"/>
    </row>
    <row r="517" spans="6:15" ht="18.75" customHeight="1" x14ac:dyDescent="0.25">
      <c r="F517" s="134"/>
      <c r="G517" s="134"/>
      <c r="O517" s="135"/>
    </row>
    <row r="518" spans="6:15" ht="18.75" customHeight="1" x14ac:dyDescent="0.25">
      <c r="F518" s="134"/>
      <c r="G518" s="134"/>
      <c r="O518" s="135"/>
    </row>
    <row r="519" spans="6:15" ht="18.75" customHeight="1" x14ac:dyDescent="0.25">
      <c r="F519" s="134"/>
      <c r="G519" s="134"/>
      <c r="O519" s="135"/>
    </row>
    <row r="520" spans="6:15" ht="18.75" customHeight="1" x14ac:dyDescent="0.25">
      <c r="F520" s="134"/>
      <c r="G520" s="134"/>
      <c r="O520" s="135"/>
    </row>
    <row r="521" spans="6:15" ht="18.75" customHeight="1" x14ac:dyDescent="0.25">
      <c r="F521" s="134"/>
      <c r="G521" s="134"/>
      <c r="O521" s="135"/>
    </row>
    <row r="522" spans="6:15" ht="18.75" customHeight="1" x14ac:dyDescent="0.25">
      <c r="F522" s="134"/>
      <c r="G522" s="134"/>
      <c r="O522" s="135"/>
    </row>
    <row r="523" spans="6:15" ht="18.75" customHeight="1" x14ac:dyDescent="0.25">
      <c r="F523" s="134"/>
      <c r="G523" s="134"/>
      <c r="O523" s="135"/>
    </row>
    <row r="524" spans="6:15" ht="18.75" customHeight="1" x14ac:dyDescent="0.25">
      <c r="F524" s="134"/>
      <c r="G524" s="134"/>
      <c r="O524" s="135"/>
    </row>
    <row r="525" spans="6:15" ht="18.75" customHeight="1" x14ac:dyDescent="0.25">
      <c r="F525" s="134"/>
      <c r="G525" s="134"/>
      <c r="O525" s="135"/>
    </row>
    <row r="526" spans="6:15" ht="18.75" customHeight="1" x14ac:dyDescent="0.25">
      <c r="F526" s="134"/>
      <c r="G526" s="134"/>
      <c r="O526" s="135"/>
    </row>
    <row r="527" spans="6:15" ht="18.75" customHeight="1" x14ac:dyDescent="0.25">
      <c r="F527" s="134"/>
      <c r="G527" s="134"/>
      <c r="O527" s="135"/>
    </row>
    <row r="528" spans="6:15" ht="18.75" customHeight="1" x14ac:dyDescent="0.25">
      <c r="F528" s="134"/>
      <c r="G528" s="134"/>
      <c r="O528" s="135"/>
    </row>
    <row r="529" spans="6:15" ht="18.75" customHeight="1" x14ac:dyDescent="0.25">
      <c r="F529" s="134"/>
      <c r="G529" s="134"/>
      <c r="O529" s="135"/>
    </row>
    <row r="530" spans="6:15" ht="18.75" customHeight="1" x14ac:dyDescent="0.25">
      <c r="F530" s="134"/>
      <c r="G530" s="134"/>
      <c r="O530" s="135"/>
    </row>
    <row r="531" spans="6:15" ht="18.75" customHeight="1" x14ac:dyDescent="0.25">
      <c r="F531" s="134"/>
      <c r="G531" s="134"/>
      <c r="O531" s="135"/>
    </row>
    <row r="532" spans="6:15" ht="18.75" customHeight="1" x14ac:dyDescent="0.25">
      <c r="F532" s="134"/>
      <c r="G532" s="134"/>
      <c r="O532" s="135"/>
    </row>
    <row r="533" spans="6:15" ht="18.75" customHeight="1" x14ac:dyDescent="0.25">
      <c r="F533" s="134"/>
      <c r="G533" s="134"/>
      <c r="O533" s="135"/>
    </row>
    <row r="534" spans="6:15" ht="18.75" customHeight="1" x14ac:dyDescent="0.25">
      <c r="F534" s="134"/>
      <c r="G534" s="134"/>
      <c r="O534" s="135"/>
    </row>
    <row r="535" spans="6:15" ht="18.75" customHeight="1" x14ac:dyDescent="0.25">
      <c r="F535" s="134"/>
      <c r="G535" s="134"/>
      <c r="O535" s="135"/>
    </row>
    <row r="536" spans="6:15" ht="18.75" customHeight="1" x14ac:dyDescent="0.25">
      <c r="F536" s="134"/>
      <c r="G536" s="134"/>
      <c r="O536" s="135"/>
    </row>
    <row r="537" spans="6:15" ht="18.75" customHeight="1" x14ac:dyDescent="0.25">
      <c r="F537" s="134"/>
      <c r="G537" s="134"/>
      <c r="O537" s="135"/>
    </row>
    <row r="538" spans="6:15" ht="18.75" customHeight="1" x14ac:dyDescent="0.25">
      <c r="F538" s="134"/>
      <c r="G538" s="134"/>
      <c r="O538" s="135"/>
    </row>
    <row r="539" spans="6:15" ht="18.75" customHeight="1" x14ac:dyDescent="0.25">
      <c r="F539" s="134"/>
      <c r="G539" s="134"/>
      <c r="O539" s="135"/>
    </row>
    <row r="540" spans="6:15" ht="18.75" customHeight="1" x14ac:dyDescent="0.25">
      <c r="F540" s="134"/>
      <c r="G540" s="134"/>
      <c r="O540" s="135"/>
    </row>
    <row r="541" spans="6:15" ht="18.75" customHeight="1" x14ac:dyDescent="0.25">
      <c r="F541" s="134"/>
      <c r="G541" s="134"/>
      <c r="O541" s="135"/>
    </row>
    <row r="542" spans="6:15" ht="18.75" customHeight="1" x14ac:dyDescent="0.25">
      <c r="F542" s="134"/>
      <c r="G542" s="134"/>
      <c r="O542" s="135"/>
    </row>
    <row r="543" spans="6:15" ht="18.75" customHeight="1" x14ac:dyDescent="0.25">
      <c r="F543" s="134"/>
      <c r="G543" s="134"/>
      <c r="O543" s="135"/>
    </row>
    <row r="544" spans="6:15" ht="18.75" customHeight="1" x14ac:dyDescent="0.25">
      <c r="F544" s="134"/>
      <c r="G544" s="134"/>
      <c r="O544" s="135"/>
    </row>
    <row r="545" spans="6:15" ht="18.75" customHeight="1" x14ac:dyDescent="0.25">
      <c r="F545" s="134"/>
      <c r="G545" s="134"/>
      <c r="O545" s="135"/>
    </row>
    <row r="546" spans="6:15" ht="18.75" customHeight="1" x14ac:dyDescent="0.25">
      <c r="F546" s="134"/>
      <c r="G546" s="134"/>
      <c r="O546" s="135"/>
    </row>
    <row r="547" spans="6:15" ht="18.75" customHeight="1" x14ac:dyDescent="0.25">
      <c r="F547" s="134"/>
      <c r="G547" s="134"/>
      <c r="O547" s="135"/>
    </row>
    <row r="548" spans="6:15" ht="18.75" customHeight="1" x14ac:dyDescent="0.25">
      <c r="F548" s="134"/>
      <c r="G548" s="134"/>
      <c r="O548" s="135"/>
    </row>
    <row r="549" spans="6:15" ht="18.75" customHeight="1" x14ac:dyDescent="0.25">
      <c r="F549" s="134"/>
      <c r="G549" s="134"/>
      <c r="O549" s="135"/>
    </row>
    <row r="550" spans="6:15" ht="18.75" customHeight="1" x14ac:dyDescent="0.25">
      <c r="F550" s="134"/>
      <c r="G550" s="134"/>
      <c r="O550" s="135"/>
    </row>
    <row r="551" spans="6:15" ht="18.75" customHeight="1" x14ac:dyDescent="0.25">
      <c r="F551" s="134"/>
      <c r="G551" s="134"/>
      <c r="O551" s="135"/>
    </row>
    <row r="552" spans="6:15" ht="18.75" customHeight="1" x14ac:dyDescent="0.25">
      <c r="F552" s="134"/>
      <c r="G552" s="134"/>
      <c r="O552" s="135"/>
    </row>
    <row r="553" spans="6:15" ht="18.75" customHeight="1" x14ac:dyDescent="0.25">
      <c r="F553" s="134"/>
      <c r="G553" s="134"/>
      <c r="O553" s="135"/>
    </row>
    <row r="554" spans="6:15" ht="18.75" customHeight="1" x14ac:dyDescent="0.25">
      <c r="F554" s="134"/>
      <c r="G554" s="134"/>
      <c r="O554" s="135"/>
    </row>
    <row r="555" spans="6:15" ht="18.75" customHeight="1" x14ac:dyDescent="0.25">
      <c r="F555" s="134"/>
      <c r="G555" s="134"/>
      <c r="O555" s="135"/>
    </row>
    <row r="556" spans="6:15" ht="18.75" customHeight="1" x14ac:dyDescent="0.25">
      <c r="F556" s="134"/>
      <c r="G556" s="134"/>
      <c r="O556" s="135"/>
    </row>
    <row r="557" spans="6:15" ht="18.75" customHeight="1" x14ac:dyDescent="0.25">
      <c r="F557" s="134"/>
      <c r="G557" s="134"/>
      <c r="O557" s="135"/>
    </row>
    <row r="558" spans="6:15" ht="18.75" customHeight="1" x14ac:dyDescent="0.25">
      <c r="F558" s="134"/>
      <c r="G558" s="134"/>
      <c r="O558" s="135"/>
    </row>
    <row r="559" spans="6:15" ht="18.75" customHeight="1" x14ac:dyDescent="0.25">
      <c r="F559" s="134"/>
      <c r="G559" s="134"/>
      <c r="O559" s="135"/>
    </row>
    <row r="560" spans="6:15" ht="18.75" customHeight="1" x14ac:dyDescent="0.25">
      <c r="F560" s="134"/>
      <c r="G560" s="134"/>
      <c r="O560" s="135"/>
    </row>
    <row r="561" spans="6:15" ht="18.75" customHeight="1" x14ac:dyDescent="0.25">
      <c r="F561" s="134"/>
      <c r="G561" s="134"/>
      <c r="O561" s="135"/>
    </row>
    <row r="562" spans="6:15" ht="18.75" customHeight="1" x14ac:dyDescent="0.25">
      <c r="F562" s="134"/>
      <c r="G562" s="134"/>
      <c r="O562" s="135"/>
    </row>
    <row r="563" spans="6:15" ht="18.75" customHeight="1" x14ac:dyDescent="0.25">
      <c r="F563" s="134"/>
      <c r="G563" s="134"/>
      <c r="O563" s="135"/>
    </row>
    <row r="564" spans="6:15" ht="18.75" customHeight="1" x14ac:dyDescent="0.25">
      <c r="F564" s="134"/>
      <c r="G564" s="134"/>
      <c r="O564" s="135"/>
    </row>
    <row r="565" spans="6:15" ht="18.75" customHeight="1" x14ac:dyDescent="0.25">
      <c r="F565" s="134"/>
      <c r="G565" s="134"/>
      <c r="O565" s="135"/>
    </row>
    <row r="566" spans="6:15" ht="18.75" customHeight="1" x14ac:dyDescent="0.25">
      <c r="F566" s="134"/>
      <c r="G566" s="134"/>
      <c r="O566" s="135"/>
    </row>
    <row r="567" spans="6:15" ht="18.75" customHeight="1" x14ac:dyDescent="0.25">
      <c r="F567" s="134"/>
      <c r="G567" s="134"/>
      <c r="O567" s="135"/>
    </row>
    <row r="568" spans="6:15" ht="18.75" customHeight="1" x14ac:dyDescent="0.25">
      <c r="F568" s="134"/>
      <c r="G568" s="134"/>
      <c r="O568" s="135"/>
    </row>
    <row r="569" spans="6:15" ht="18.75" customHeight="1" x14ac:dyDescent="0.25">
      <c r="F569" s="134"/>
      <c r="G569" s="134"/>
      <c r="O569" s="135"/>
    </row>
    <row r="570" spans="6:15" ht="18.75" customHeight="1" x14ac:dyDescent="0.25">
      <c r="F570" s="134"/>
      <c r="G570" s="134"/>
      <c r="O570" s="135"/>
    </row>
    <row r="571" spans="6:15" ht="18.75" customHeight="1" x14ac:dyDescent="0.25">
      <c r="F571" s="134"/>
      <c r="G571" s="134"/>
      <c r="O571" s="135"/>
    </row>
    <row r="572" spans="6:15" ht="18.75" customHeight="1" x14ac:dyDescent="0.25">
      <c r="F572" s="134"/>
      <c r="G572" s="134"/>
      <c r="O572" s="135"/>
    </row>
    <row r="573" spans="6:15" ht="18.75" customHeight="1" x14ac:dyDescent="0.25">
      <c r="F573" s="134"/>
      <c r="G573" s="134"/>
      <c r="O573" s="135"/>
    </row>
    <row r="574" spans="6:15" ht="18.75" customHeight="1" x14ac:dyDescent="0.25">
      <c r="F574" s="134"/>
      <c r="G574" s="134"/>
      <c r="O574" s="135"/>
    </row>
    <row r="575" spans="6:15" ht="18.75" customHeight="1" x14ac:dyDescent="0.25">
      <c r="F575" s="134"/>
      <c r="G575" s="134"/>
      <c r="O575" s="135"/>
    </row>
    <row r="576" spans="6:15" ht="18.75" customHeight="1" x14ac:dyDescent="0.25">
      <c r="F576" s="134"/>
      <c r="G576" s="134"/>
      <c r="O576" s="135"/>
    </row>
    <row r="577" spans="6:15" ht="18.75" customHeight="1" x14ac:dyDescent="0.25">
      <c r="F577" s="134"/>
      <c r="G577" s="134"/>
      <c r="O577" s="135"/>
    </row>
    <row r="578" spans="6:15" ht="18.75" customHeight="1" x14ac:dyDescent="0.25">
      <c r="F578" s="134"/>
      <c r="G578" s="134"/>
      <c r="O578" s="135"/>
    </row>
    <row r="579" spans="6:15" ht="18.75" customHeight="1" x14ac:dyDescent="0.25">
      <c r="F579" s="134"/>
      <c r="G579" s="134"/>
      <c r="O579" s="135"/>
    </row>
    <row r="580" spans="6:15" ht="18.75" customHeight="1" x14ac:dyDescent="0.25">
      <c r="F580" s="134"/>
      <c r="G580" s="134"/>
      <c r="O580" s="135"/>
    </row>
    <row r="581" spans="6:15" ht="18.75" customHeight="1" x14ac:dyDescent="0.25">
      <c r="F581" s="134"/>
      <c r="G581" s="134"/>
      <c r="O581" s="135"/>
    </row>
    <row r="582" spans="6:15" ht="18.75" customHeight="1" x14ac:dyDescent="0.25">
      <c r="F582" s="134"/>
      <c r="G582" s="134"/>
      <c r="O582" s="135"/>
    </row>
    <row r="583" spans="6:15" ht="18.75" customHeight="1" x14ac:dyDescent="0.25">
      <c r="F583" s="134"/>
      <c r="G583" s="134"/>
      <c r="O583" s="135"/>
    </row>
    <row r="584" spans="6:15" ht="18.75" customHeight="1" x14ac:dyDescent="0.25">
      <c r="F584" s="134"/>
      <c r="G584" s="134"/>
      <c r="O584" s="135"/>
    </row>
    <row r="585" spans="6:15" ht="18.75" customHeight="1" x14ac:dyDescent="0.25">
      <c r="F585" s="134"/>
      <c r="G585" s="134"/>
      <c r="O585" s="135"/>
    </row>
    <row r="586" spans="6:15" ht="18.75" customHeight="1" x14ac:dyDescent="0.25">
      <c r="F586" s="134"/>
      <c r="G586" s="134"/>
      <c r="O586" s="135"/>
    </row>
    <row r="587" spans="6:15" ht="18.75" customHeight="1" x14ac:dyDescent="0.25">
      <c r="F587" s="134"/>
      <c r="G587" s="134"/>
      <c r="O587" s="135"/>
    </row>
    <row r="588" spans="6:15" ht="18.75" customHeight="1" x14ac:dyDescent="0.25">
      <c r="F588" s="134"/>
      <c r="G588" s="134"/>
      <c r="O588" s="135"/>
    </row>
    <row r="589" spans="6:15" ht="18.75" customHeight="1" x14ac:dyDescent="0.25">
      <c r="F589" s="134"/>
      <c r="G589" s="134"/>
      <c r="O589" s="135"/>
    </row>
    <row r="590" spans="6:15" ht="18.75" customHeight="1" x14ac:dyDescent="0.25">
      <c r="F590" s="134"/>
      <c r="G590" s="134"/>
      <c r="O590" s="135"/>
    </row>
    <row r="591" spans="6:15" ht="18.75" customHeight="1" x14ac:dyDescent="0.25">
      <c r="F591" s="134"/>
      <c r="G591" s="134"/>
      <c r="O591" s="135"/>
    </row>
    <row r="592" spans="6:15" ht="18.75" customHeight="1" x14ac:dyDescent="0.25">
      <c r="F592" s="134"/>
      <c r="G592" s="134"/>
      <c r="O592" s="135"/>
    </row>
    <row r="593" spans="6:15" ht="18.75" customHeight="1" x14ac:dyDescent="0.25">
      <c r="F593" s="134"/>
      <c r="G593" s="134"/>
      <c r="O593" s="135"/>
    </row>
    <row r="594" spans="6:15" ht="18.75" customHeight="1" x14ac:dyDescent="0.25">
      <c r="F594" s="134"/>
      <c r="G594" s="134"/>
      <c r="O594" s="135"/>
    </row>
    <row r="595" spans="6:15" ht="18.75" customHeight="1" x14ac:dyDescent="0.25">
      <c r="F595" s="134"/>
      <c r="G595" s="134"/>
      <c r="O595" s="135"/>
    </row>
    <row r="596" spans="6:15" ht="18.75" customHeight="1" x14ac:dyDescent="0.25">
      <c r="F596" s="134"/>
      <c r="G596" s="134"/>
      <c r="O596" s="135"/>
    </row>
    <row r="597" spans="6:15" ht="18.75" customHeight="1" x14ac:dyDescent="0.25">
      <c r="F597" s="134"/>
      <c r="G597" s="134"/>
      <c r="O597" s="135"/>
    </row>
    <row r="598" spans="6:15" ht="18.75" customHeight="1" x14ac:dyDescent="0.25">
      <c r="F598" s="134"/>
      <c r="G598" s="134"/>
      <c r="O598" s="135"/>
    </row>
    <row r="599" spans="6:15" ht="18.75" customHeight="1" x14ac:dyDescent="0.25">
      <c r="F599" s="134"/>
      <c r="G599" s="134"/>
      <c r="O599" s="135"/>
    </row>
    <row r="600" spans="6:15" ht="18.75" customHeight="1" x14ac:dyDescent="0.25">
      <c r="F600" s="134"/>
      <c r="G600" s="134"/>
      <c r="O600" s="135"/>
    </row>
    <row r="601" spans="6:15" ht="18.75" customHeight="1" x14ac:dyDescent="0.25">
      <c r="F601" s="134"/>
      <c r="G601" s="134"/>
      <c r="O601" s="135"/>
    </row>
    <row r="602" spans="6:15" ht="18.75" customHeight="1" x14ac:dyDescent="0.25">
      <c r="F602" s="134"/>
      <c r="G602" s="134"/>
      <c r="O602" s="135"/>
    </row>
    <row r="603" spans="6:15" ht="18.75" customHeight="1" x14ac:dyDescent="0.25">
      <c r="F603" s="134"/>
      <c r="G603" s="134"/>
      <c r="O603" s="135"/>
    </row>
    <row r="604" spans="6:15" ht="18.75" customHeight="1" x14ac:dyDescent="0.25">
      <c r="F604" s="134"/>
      <c r="G604" s="134"/>
      <c r="O604" s="135"/>
    </row>
    <row r="605" spans="6:15" ht="18.75" customHeight="1" x14ac:dyDescent="0.25">
      <c r="F605" s="134"/>
      <c r="G605" s="134"/>
      <c r="O605" s="135"/>
    </row>
    <row r="606" spans="6:15" ht="18.75" customHeight="1" x14ac:dyDescent="0.25">
      <c r="F606" s="134"/>
      <c r="G606" s="134"/>
      <c r="O606" s="135"/>
    </row>
    <row r="607" spans="6:15" ht="18.75" customHeight="1" x14ac:dyDescent="0.25">
      <c r="F607" s="134"/>
      <c r="G607" s="134"/>
      <c r="O607" s="135"/>
    </row>
    <row r="608" spans="6:15" ht="18.75" customHeight="1" x14ac:dyDescent="0.25">
      <c r="F608" s="134"/>
      <c r="G608" s="134"/>
      <c r="O608" s="135"/>
    </row>
    <row r="609" spans="6:15" ht="18.75" customHeight="1" x14ac:dyDescent="0.25">
      <c r="F609" s="134"/>
      <c r="G609" s="134"/>
      <c r="O609" s="135"/>
    </row>
    <row r="610" spans="6:15" ht="18.75" customHeight="1" x14ac:dyDescent="0.25">
      <c r="F610" s="134"/>
      <c r="G610" s="134"/>
      <c r="O610" s="135"/>
    </row>
    <row r="611" spans="6:15" ht="18.75" customHeight="1" x14ac:dyDescent="0.25">
      <c r="F611" s="134"/>
      <c r="G611" s="134"/>
      <c r="O611" s="135"/>
    </row>
    <row r="612" spans="6:15" ht="18.75" customHeight="1" x14ac:dyDescent="0.25">
      <c r="F612" s="134"/>
      <c r="G612" s="134"/>
      <c r="O612" s="135"/>
    </row>
    <row r="613" spans="6:15" ht="18.75" customHeight="1" x14ac:dyDescent="0.25">
      <c r="F613" s="134"/>
      <c r="G613" s="134"/>
      <c r="O613" s="135"/>
    </row>
    <row r="614" spans="6:15" ht="18.75" customHeight="1" x14ac:dyDescent="0.25">
      <c r="F614" s="134"/>
      <c r="G614" s="134"/>
      <c r="O614" s="135"/>
    </row>
    <row r="615" spans="6:15" ht="18.75" customHeight="1" x14ac:dyDescent="0.25">
      <c r="F615" s="134"/>
      <c r="G615" s="134"/>
      <c r="O615" s="135"/>
    </row>
    <row r="616" spans="6:15" ht="18.75" customHeight="1" x14ac:dyDescent="0.25">
      <c r="F616" s="134"/>
      <c r="G616" s="134"/>
      <c r="O616" s="135"/>
    </row>
    <row r="617" spans="6:15" ht="18.75" customHeight="1" x14ac:dyDescent="0.25">
      <c r="F617" s="134"/>
      <c r="G617" s="134"/>
      <c r="O617" s="135"/>
    </row>
    <row r="618" spans="6:15" ht="18.75" customHeight="1" x14ac:dyDescent="0.25">
      <c r="F618" s="134"/>
      <c r="G618" s="134"/>
      <c r="O618" s="135"/>
    </row>
    <row r="619" spans="6:15" ht="18.75" customHeight="1" x14ac:dyDescent="0.25">
      <c r="F619" s="134"/>
      <c r="G619" s="134"/>
      <c r="O619" s="135"/>
    </row>
    <row r="620" spans="6:15" ht="18.75" customHeight="1" x14ac:dyDescent="0.25">
      <c r="F620" s="134"/>
      <c r="G620" s="134"/>
      <c r="O620" s="135"/>
    </row>
    <row r="621" spans="6:15" ht="18.75" customHeight="1" x14ac:dyDescent="0.25">
      <c r="F621" s="134"/>
      <c r="G621" s="134"/>
      <c r="O621" s="135"/>
    </row>
    <row r="622" spans="6:15" ht="18.75" customHeight="1" x14ac:dyDescent="0.25">
      <c r="F622" s="134"/>
      <c r="G622" s="134"/>
      <c r="O622" s="135"/>
    </row>
    <row r="623" spans="6:15" ht="18.75" customHeight="1" x14ac:dyDescent="0.25">
      <c r="F623" s="134"/>
      <c r="G623" s="134"/>
      <c r="O623" s="135"/>
    </row>
    <row r="624" spans="6:15" ht="18.75" customHeight="1" x14ac:dyDescent="0.25">
      <c r="F624" s="134"/>
      <c r="G624" s="134"/>
      <c r="O624" s="135"/>
    </row>
    <row r="625" spans="6:15" ht="18.75" customHeight="1" x14ac:dyDescent="0.25">
      <c r="F625" s="134"/>
      <c r="G625" s="134"/>
      <c r="O625" s="135"/>
    </row>
    <row r="626" spans="6:15" ht="18.75" customHeight="1" x14ac:dyDescent="0.25">
      <c r="F626" s="134"/>
      <c r="G626" s="134"/>
      <c r="O626" s="135"/>
    </row>
    <row r="627" spans="6:15" ht="18.75" customHeight="1" x14ac:dyDescent="0.25">
      <c r="F627" s="134"/>
      <c r="G627" s="134"/>
      <c r="O627" s="135"/>
    </row>
    <row r="628" spans="6:15" ht="18.75" customHeight="1" x14ac:dyDescent="0.25">
      <c r="F628" s="134"/>
      <c r="G628" s="134"/>
      <c r="O628" s="135"/>
    </row>
    <row r="629" spans="6:15" ht="18.75" customHeight="1" x14ac:dyDescent="0.25">
      <c r="F629" s="134"/>
      <c r="G629" s="134"/>
      <c r="O629" s="135"/>
    </row>
    <row r="630" spans="6:15" ht="18.75" customHeight="1" x14ac:dyDescent="0.25">
      <c r="F630" s="134"/>
      <c r="G630" s="134"/>
      <c r="O630" s="135"/>
    </row>
    <row r="631" spans="6:15" ht="18.75" customHeight="1" x14ac:dyDescent="0.25">
      <c r="F631" s="134"/>
      <c r="G631" s="134"/>
      <c r="O631" s="135"/>
    </row>
    <row r="632" spans="6:15" ht="18.75" customHeight="1" x14ac:dyDescent="0.25">
      <c r="F632" s="134"/>
      <c r="G632" s="134"/>
      <c r="O632" s="135"/>
    </row>
    <row r="633" spans="6:15" ht="18.75" customHeight="1" x14ac:dyDescent="0.25">
      <c r="F633" s="134"/>
      <c r="G633" s="134"/>
      <c r="O633" s="135"/>
    </row>
    <row r="634" spans="6:15" ht="18.75" customHeight="1" x14ac:dyDescent="0.25">
      <c r="F634" s="134"/>
      <c r="G634" s="134"/>
      <c r="O634" s="135"/>
    </row>
    <row r="635" spans="6:15" ht="18.75" customHeight="1" x14ac:dyDescent="0.25">
      <c r="F635" s="134"/>
      <c r="G635" s="134"/>
      <c r="O635" s="135"/>
    </row>
    <row r="636" spans="6:15" ht="18.75" customHeight="1" x14ac:dyDescent="0.25">
      <c r="F636" s="134"/>
      <c r="G636" s="134"/>
      <c r="O636" s="135"/>
    </row>
    <row r="637" spans="6:15" ht="18.75" customHeight="1" x14ac:dyDescent="0.25">
      <c r="F637" s="134"/>
      <c r="G637" s="134"/>
      <c r="O637" s="135"/>
    </row>
    <row r="638" spans="6:15" ht="18.75" customHeight="1" x14ac:dyDescent="0.25">
      <c r="F638" s="134"/>
      <c r="G638" s="134"/>
      <c r="O638" s="135"/>
    </row>
    <row r="639" spans="6:15" ht="18.75" customHeight="1" x14ac:dyDescent="0.25">
      <c r="F639" s="134"/>
      <c r="G639" s="134"/>
      <c r="O639" s="135"/>
    </row>
    <row r="640" spans="6:15" ht="18.75" customHeight="1" x14ac:dyDescent="0.25">
      <c r="F640" s="134"/>
      <c r="G640" s="134"/>
      <c r="O640" s="135"/>
    </row>
    <row r="641" spans="6:15" ht="18.75" customHeight="1" x14ac:dyDescent="0.25">
      <c r="F641" s="134"/>
      <c r="G641" s="134"/>
      <c r="O641" s="135"/>
    </row>
    <row r="642" spans="6:15" ht="18.75" customHeight="1" x14ac:dyDescent="0.25">
      <c r="F642" s="134"/>
      <c r="G642" s="134"/>
      <c r="O642" s="135"/>
    </row>
    <row r="643" spans="6:15" ht="18.75" customHeight="1" x14ac:dyDescent="0.25">
      <c r="F643" s="134"/>
      <c r="G643" s="134"/>
      <c r="O643" s="135"/>
    </row>
    <row r="644" spans="6:15" ht="18.75" customHeight="1" x14ac:dyDescent="0.25">
      <c r="F644" s="134"/>
      <c r="G644" s="134"/>
      <c r="O644" s="135"/>
    </row>
    <row r="645" spans="6:15" ht="18.75" customHeight="1" x14ac:dyDescent="0.25">
      <c r="F645" s="134"/>
      <c r="G645" s="134"/>
      <c r="O645" s="135"/>
    </row>
    <row r="646" spans="6:15" ht="18.75" customHeight="1" x14ac:dyDescent="0.25">
      <c r="F646" s="134"/>
      <c r="G646" s="134"/>
      <c r="O646" s="135"/>
    </row>
    <row r="647" spans="6:15" ht="18.75" customHeight="1" x14ac:dyDescent="0.25">
      <c r="F647" s="134"/>
      <c r="G647" s="134"/>
      <c r="O647" s="135"/>
    </row>
    <row r="648" spans="6:15" ht="18.75" customHeight="1" x14ac:dyDescent="0.25">
      <c r="F648" s="134"/>
      <c r="G648" s="134"/>
      <c r="O648" s="135"/>
    </row>
    <row r="649" spans="6:15" ht="18.75" customHeight="1" x14ac:dyDescent="0.25">
      <c r="F649" s="134"/>
      <c r="G649" s="134"/>
      <c r="O649" s="135"/>
    </row>
    <row r="650" spans="6:15" ht="18.75" customHeight="1" x14ac:dyDescent="0.25">
      <c r="F650" s="134"/>
      <c r="G650" s="134"/>
      <c r="O650" s="135"/>
    </row>
    <row r="651" spans="6:15" ht="18.75" customHeight="1" x14ac:dyDescent="0.25">
      <c r="F651" s="134"/>
      <c r="G651" s="134"/>
      <c r="O651" s="135"/>
    </row>
    <row r="652" spans="6:15" ht="18.75" customHeight="1" x14ac:dyDescent="0.25">
      <c r="F652" s="134"/>
      <c r="G652" s="134"/>
      <c r="O652" s="135"/>
    </row>
    <row r="653" spans="6:15" ht="18.75" customHeight="1" x14ac:dyDescent="0.25">
      <c r="F653" s="134"/>
      <c r="G653" s="134"/>
      <c r="O653" s="135"/>
    </row>
    <row r="654" spans="6:15" ht="18.75" customHeight="1" x14ac:dyDescent="0.25">
      <c r="F654" s="134"/>
      <c r="G654" s="134"/>
      <c r="O654" s="135"/>
    </row>
    <row r="655" spans="6:15" ht="18.75" customHeight="1" x14ac:dyDescent="0.25">
      <c r="F655" s="134"/>
      <c r="G655" s="134"/>
      <c r="O655" s="135"/>
    </row>
    <row r="656" spans="6:15" ht="18.75" customHeight="1" x14ac:dyDescent="0.25">
      <c r="F656" s="134"/>
      <c r="G656" s="134"/>
      <c r="O656" s="135"/>
    </row>
    <row r="657" spans="6:15" ht="18.75" customHeight="1" x14ac:dyDescent="0.25">
      <c r="F657" s="134"/>
      <c r="G657" s="134"/>
      <c r="O657" s="135"/>
    </row>
    <row r="658" spans="6:15" ht="18.75" customHeight="1" x14ac:dyDescent="0.25">
      <c r="F658" s="134"/>
      <c r="G658" s="134"/>
      <c r="O658" s="135"/>
    </row>
    <row r="659" spans="6:15" ht="18.75" customHeight="1" x14ac:dyDescent="0.25">
      <c r="F659" s="134"/>
      <c r="G659" s="134"/>
      <c r="O659" s="135"/>
    </row>
    <row r="660" spans="6:15" ht="18.75" customHeight="1" x14ac:dyDescent="0.25">
      <c r="F660" s="134"/>
      <c r="G660" s="134"/>
      <c r="O660" s="135"/>
    </row>
    <row r="661" spans="6:15" ht="18.75" customHeight="1" x14ac:dyDescent="0.25">
      <c r="F661" s="134"/>
      <c r="G661" s="134"/>
      <c r="O661" s="135"/>
    </row>
    <row r="662" spans="6:15" ht="18.75" customHeight="1" x14ac:dyDescent="0.25">
      <c r="F662" s="134"/>
      <c r="G662" s="134"/>
      <c r="O662" s="135"/>
    </row>
    <row r="663" spans="6:15" ht="18.75" customHeight="1" x14ac:dyDescent="0.25">
      <c r="F663" s="134"/>
      <c r="G663" s="134"/>
      <c r="O663" s="135"/>
    </row>
    <row r="664" spans="6:15" ht="18.75" customHeight="1" x14ac:dyDescent="0.25">
      <c r="F664" s="134"/>
      <c r="G664" s="134"/>
      <c r="O664" s="135"/>
    </row>
    <row r="665" spans="6:15" ht="18.75" customHeight="1" x14ac:dyDescent="0.25">
      <c r="F665" s="134"/>
      <c r="G665" s="134"/>
      <c r="O665" s="135"/>
    </row>
    <row r="666" spans="6:15" ht="18.75" customHeight="1" x14ac:dyDescent="0.25">
      <c r="F666" s="134"/>
      <c r="G666" s="134"/>
      <c r="O666" s="135"/>
    </row>
    <row r="667" spans="6:15" ht="18.75" customHeight="1" x14ac:dyDescent="0.25">
      <c r="F667" s="134"/>
      <c r="G667" s="134"/>
      <c r="O667" s="135"/>
    </row>
    <row r="668" spans="6:15" ht="18.75" customHeight="1" x14ac:dyDescent="0.25">
      <c r="F668" s="134"/>
      <c r="G668" s="134"/>
      <c r="O668" s="135"/>
    </row>
    <row r="669" spans="6:15" ht="18.75" customHeight="1" x14ac:dyDescent="0.25">
      <c r="F669" s="134"/>
      <c r="G669" s="134"/>
      <c r="O669" s="135"/>
    </row>
    <row r="670" spans="6:15" ht="18.75" customHeight="1" x14ac:dyDescent="0.25">
      <c r="F670" s="134"/>
      <c r="G670" s="134"/>
      <c r="O670" s="135"/>
    </row>
    <row r="671" spans="6:15" ht="18.75" customHeight="1" x14ac:dyDescent="0.25">
      <c r="F671" s="134"/>
      <c r="G671" s="134"/>
      <c r="O671" s="135"/>
    </row>
    <row r="672" spans="6:15" ht="18.75" customHeight="1" x14ac:dyDescent="0.25">
      <c r="F672" s="134"/>
      <c r="G672" s="134"/>
      <c r="O672" s="135"/>
    </row>
    <row r="673" spans="6:15" ht="18.75" customHeight="1" x14ac:dyDescent="0.25">
      <c r="F673" s="134"/>
      <c r="G673" s="134"/>
      <c r="O673" s="135"/>
    </row>
    <row r="674" spans="6:15" ht="18.75" customHeight="1" x14ac:dyDescent="0.25">
      <c r="F674" s="134"/>
      <c r="G674" s="134"/>
      <c r="O674" s="135"/>
    </row>
    <row r="675" spans="6:15" ht="18.75" customHeight="1" x14ac:dyDescent="0.25">
      <c r="F675" s="134"/>
      <c r="G675" s="134"/>
      <c r="O675" s="135"/>
    </row>
    <row r="676" spans="6:15" ht="18.75" customHeight="1" x14ac:dyDescent="0.25">
      <c r="F676" s="134"/>
      <c r="G676" s="134"/>
      <c r="O676" s="135"/>
    </row>
    <row r="677" spans="6:15" ht="18.75" customHeight="1" x14ac:dyDescent="0.25">
      <c r="F677" s="134"/>
      <c r="G677" s="134"/>
      <c r="O677" s="135"/>
    </row>
    <row r="678" spans="6:15" ht="18.75" customHeight="1" x14ac:dyDescent="0.25">
      <c r="F678" s="134"/>
      <c r="G678" s="134"/>
      <c r="O678" s="135"/>
    </row>
    <row r="679" spans="6:15" ht="18.75" customHeight="1" x14ac:dyDescent="0.25">
      <c r="F679" s="134"/>
      <c r="G679" s="134"/>
      <c r="O679" s="135"/>
    </row>
    <row r="680" spans="6:15" ht="18.75" customHeight="1" x14ac:dyDescent="0.25">
      <c r="F680" s="134"/>
      <c r="G680" s="134"/>
      <c r="O680" s="135"/>
    </row>
    <row r="681" spans="6:15" ht="18.75" customHeight="1" x14ac:dyDescent="0.25">
      <c r="F681" s="134"/>
      <c r="G681" s="134"/>
      <c r="O681" s="135"/>
    </row>
    <row r="682" spans="6:15" ht="18.75" customHeight="1" x14ac:dyDescent="0.25">
      <c r="F682" s="134"/>
      <c r="G682" s="134"/>
      <c r="O682" s="135"/>
    </row>
    <row r="683" spans="6:15" ht="18.75" customHeight="1" x14ac:dyDescent="0.25">
      <c r="F683" s="134"/>
      <c r="G683" s="134"/>
      <c r="O683" s="135"/>
    </row>
    <row r="684" spans="6:15" ht="18.75" customHeight="1" x14ac:dyDescent="0.25">
      <c r="F684" s="134"/>
      <c r="G684" s="134"/>
      <c r="O684" s="135"/>
    </row>
    <row r="685" spans="6:15" ht="18.75" customHeight="1" x14ac:dyDescent="0.25">
      <c r="F685" s="134"/>
      <c r="G685" s="134"/>
      <c r="O685" s="135"/>
    </row>
    <row r="686" spans="6:15" ht="18.75" customHeight="1" x14ac:dyDescent="0.25">
      <c r="F686" s="134"/>
      <c r="G686" s="134"/>
      <c r="O686" s="135"/>
    </row>
    <row r="687" spans="6:15" ht="18.75" customHeight="1" x14ac:dyDescent="0.25">
      <c r="F687" s="134"/>
      <c r="G687" s="134"/>
      <c r="O687" s="135"/>
    </row>
    <row r="688" spans="6:15" ht="18.75" customHeight="1" x14ac:dyDescent="0.25">
      <c r="F688" s="134"/>
      <c r="G688" s="134"/>
      <c r="O688" s="135"/>
    </row>
    <row r="689" spans="6:15" ht="18.75" customHeight="1" x14ac:dyDescent="0.25">
      <c r="F689" s="134"/>
      <c r="G689" s="134"/>
      <c r="O689" s="135"/>
    </row>
    <row r="690" spans="6:15" ht="18.75" customHeight="1" x14ac:dyDescent="0.25">
      <c r="F690" s="134"/>
      <c r="G690" s="134"/>
      <c r="O690" s="135"/>
    </row>
    <row r="691" spans="6:15" ht="18.75" customHeight="1" x14ac:dyDescent="0.25">
      <c r="F691" s="134"/>
      <c r="G691" s="134"/>
      <c r="O691" s="135"/>
    </row>
    <row r="692" spans="6:15" ht="18.75" customHeight="1" x14ac:dyDescent="0.25">
      <c r="F692" s="134"/>
      <c r="G692" s="134"/>
      <c r="O692" s="135"/>
    </row>
    <row r="693" spans="6:15" ht="18.75" customHeight="1" x14ac:dyDescent="0.25">
      <c r="F693" s="134"/>
      <c r="G693" s="134"/>
      <c r="O693" s="135"/>
    </row>
    <row r="694" spans="6:15" ht="18.75" customHeight="1" x14ac:dyDescent="0.25">
      <c r="F694" s="134"/>
      <c r="G694" s="134"/>
      <c r="O694" s="135"/>
    </row>
    <row r="695" spans="6:15" ht="18.75" customHeight="1" x14ac:dyDescent="0.25">
      <c r="F695" s="134"/>
      <c r="G695" s="134"/>
      <c r="O695" s="135"/>
    </row>
    <row r="696" spans="6:15" ht="18.75" customHeight="1" x14ac:dyDescent="0.25">
      <c r="F696" s="134"/>
      <c r="G696" s="134"/>
      <c r="O696" s="135"/>
    </row>
    <row r="697" spans="6:15" ht="18.75" customHeight="1" x14ac:dyDescent="0.25">
      <c r="F697" s="134"/>
      <c r="G697" s="134"/>
      <c r="O697" s="135"/>
    </row>
    <row r="698" spans="6:15" ht="18.75" customHeight="1" x14ac:dyDescent="0.25">
      <c r="F698" s="134"/>
      <c r="G698" s="134"/>
      <c r="O698" s="135"/>
    </row>
    <row r="699" spans="6:15" ht="18.75" customHeight="1" x14ac:dyDescent="0.25">
      <c r="F699" s="134"/>
      <c r="G699" s="134"/>
      <c r="O699" s="135"/>
    </row>
    <row r="700" spans="6:15" ht="18.75" customHeight="1" x14ac:dyDescent="0.25">
      <c r="F700" s="134"/>
      <c r="G700" s="134"/>
      <c r="O700" s="135"/>
    </row>
    <row r="701" spans="6:15" ht="18.75" customHeight="1" x14ac:dyDescent="0.25">
      <c r="F701" s="134"/>
      <c r="G701" s="134"/>
      <c r="O701" s="135"/>
    </row>
    <row r="702" spans="6:15" ht="18.75" customHeight="1" x14ac:dyDescent="0.25">
      <c r="F702" s="134"/>
      <c r="G702" s="134"/>
      <c r="O702" s="135"/>
    </row>
    <row r="703" spans="6:15" ht="18.75" customHeight="1" x14ac:dyDescent="0.25">
      <c r="F703" s="134"/>
      <c r="G703" s="134"/>
      <c r="O703" s="135"/>
    </row>
    <row r="704" spans="6:15" ht="18.75" customHeight="1" x14ac:dyDescent="0.25">
      <c r="F704" s="134"/>
      <c r="G704" s="134"/>
      <c r="O704" s="135"/>
    </row>
    <row r="705" spans="6:15" ht="18.75" customHeight="1" x14ac:dyDescent="0.25">
      <c r="F705" s="134"/>
      <c r="G705" s="134"/>
      <c r="O705" s="135"/>
    </row>
    <row r="706" spans="6:15" ht="18.75" customHeight="1" x14ac:dyDescent="0.25">
      <c r="F706" s="134"/>
      <c r="G706" s="134"/>
      <c r="O706" s="135"/>
    </row>
    <row r="707" spans="6:15" ht="18.75" customHeight="1" x14ac:dyDescent="0.25">
      <c r="F707" s="134"/>
      <c r="G707" s="134"/>
      <c r="O707" s="135"/>
    </row>
    <row r="708" spans="6:15" ht="18.75" customHeight="1" x14ac:dyDescent="0.25">
      <c r="F708" s="134"/>
      <c r="G708" s="134"/>
      <c r="O708" s="135"/>
    </row>
    <row r="709" spans="6:15" ht="18.75" customHeight="1" x14ac:dyDescent="0.25">
      <c r="F709" s="134"/>
      <c r="G709" s="134"/>
      <c r="O709" s="135"/>
    </row>
    <row r="710" spans="6:15" ht="18.75" customHeight="1" x14ac:dyDescent="0.25">
      <c r="F710" s="134"/>
      <c r="G710" s="134"/>
      <c r="O710" s="135"/>
    </row>
    <row r="711" spans="6:15" ht="18.75" customHeight="1" x14ac:dyDescent="0.25">
      <c r="F711" s="134"/>
      <c r="G711" s="134"/>
      <c r="O711" s="135"/>
    </row>
    <row r="712" spans="6:15" ht="18.75" customHeight="1" x14ac:dyDescent="0.25">
      <c r="F712" s="134"/>
      <c r="G712" s="134"/>
      <c r="O712" s="135"/>
    </row>
    <row r="713" spans="6:15" ht="18.75" customHeight="1" x14ac:dyDescent="0.25">
      <c r="F713" s="134"/>
      <c r="G713" s="134"/>
      <c r="O713" s="135"/>
    </row>
    <row r="714" spans="6:15" ht="18.75" customHeight="1" x14ac:dyDescent="0.25">
      <c r="F714" s="134"/>
      <c r="G714" s="134"/>
      <c r="O714" s="135"/>
    </row>
    <row r="715" spans="6:15" ht="18.75" customHeight="1" x14ac:dyDescent="0.25">
      <c r="F715" s="134"/>
      <c r="G715" s="134"/>
      <c r="O715" s="135"/>
    </row>
    <row r="716" spans="6:15" ht="18.75" customHeight="1" x14ac:dyDescent="0.25">
      <c r="F716" s="134"/>
      <c r="G716" s="134"/>
      <c r="O716" s="135"/>
    </row>
    <row r="717" spans="6:15" ht="18.75" customHeight="1" x14ac:dyDescent="0.25">
      <c r="F717" s="134"/>
      <c r="G717" s="134"/>
      <c r="O717" s="135"/>
    </row>
    <row r="718" spans="6:15" ht="18.75" customHeight="1" x14ac:dyDescent="0.25">
      <c r="F718" s="134"/>
      <c r="G718" s="134"/>
      <c r="O718" s="135"/>
    </row>
    <row r="719" spans="6:15" ht="18.75" customHeight="1" x14ac:dyDescent="0.25">
      <c r="F719" s="134"/>
      <c r="G719" s="134"/>
      <c r="O719" s="135"/>
    </row>
    <row r="720" spans="6:15" ht="18.75" customHeight="1" x14ac:dyDescent="0.25">
      <c r="F720" s="134"/>
      <c r="G720" s="134"/>
      <c r="O720" s="135"/>
    </row>
    <row r="721" spans="6:15" ht="18.75" customHeight="1" x14ac:dyDescent="0.25">
      <c r="F721" s="134"/>
      <c r="G721" s="134"/>
      <c r="O721" s="135"/>
    </row>
    <row r="722" spans="6:15" ht="18.75" customHeight="1" x14ac:dyDescent="0.25">
      <c r="F722" s="134"/>
      <c r="G722" s="134"/>
      <c r="O722" s="135"/>
    </row>
    <row r="723" spans="6:15" ht="18.75" customHeight="1" x14ac:dyDescent="0.25">
      <c r="F723" s="134"/>
      <c r="G723" s="134"/>
      <c r="O723" s="135"/>
    </row>
    <row r="724" spans="6:15" ht="18.75" customHeight="1" x14ac:dyDescent="0.25">
      <c r="F724" s="134"/>
      <c r="G724" s="134"/>
      <c r="O724" s="135"/>
    </row>
    <row r="725" spans="6:15" ht="18.75" customHeight="1" x14ac:dyDescent="0.25">
      <c r="F725" s="134"/>
      <c r="G725" s="134"/>
      <c r="O725" s="135"/>
    </row>
    <row r="726" spans="6:15" ht="18.75" customHeight="1" x14ac:dyDescent="0.25">
      <c r="F726" s="134"/>
      <c r="G726" s="134"/>
      <c r="O726" s="135"/>
    </row>
    <row r="727" spans="6:15" ht="18.75" customHeight="1" x14ac:dyDescent="0.25">
      <c r="F727" s="134"/>
      <c r="G727" s="134"/>
      <c r="O727" s="135"/>
    </row>
    <row r="728" spans="6:15" ht="18.75" customHeight="1" x14ac:dyDescent="0.25">
      <c r="F728" s="134"/>
      <c r="G728" s="134"/>
      <c r="O728" s="135"/>
    </row>
    <row r="729" spans="6:15" ht="18.75" customHeight="1" x14ac:dyDescent="0.25">
      <c r="F729" s="134"/>
      <c r="G729" s="134"/>
      <c r="O729" s="135"/>
    </row>
    <row r="730" spans="6:15" ht="18.75" customHeight="1" x14ac:dyDescent="0.25">
      <c r="F730" s="134"/>
      <c r="G730" s="134"/>
      <c r="O730" s="135"/>
    </row>
    <row r="731" spans="6:15" ht="18.75" customHeight="1" x14ac:dyDescent="0.25">
      <c r="F731" s="134"/>
      <c r="G731" s="134"/>
      <c r="O731" s="135"/>
    </row>
    <row r="732" spans="6:15" ht="18.75" customHeight="1" x14ac:dyDescent="0.25">
      <c r="F732" s="134"/>
      <c r="G732" s="134"/>
      <c r="O732" s="135"/>
    </row>
    <row r="733" spans="6:15" ht="18.75" customHeight="1" x14ac:dyDescent="0.25">
      <c r="F733" s="134"/>
      <c r="G733" s="134"/>
      <c r="O733" s="135"/>
    </row>
    <row r="734" spans="6:15" ht="18.75" customHeight="1" x14ac:dyDescent="0.25">
      <c r="F734" s="134"/>
      <c r="G734" s="134"/>
      <c r="O734" s="135"/>
    </row>
    <row r="735" spans="6:15" ht="18.75" customHeight="1" x14ac:dyDescent="0.25">
      <c r="F735" s="134"/>
      <c r="G735" s="134"/>
      <c r="O735" s="135"/>
    </row>
    <row r="736" spans="6:15" ht="18.75" customHeight="1" x14ac:dyDescent="0.25">
      <c r="F736" s="134"/>
      <c r="G736" s="134"/>
      <c r="O736" s="135"/>
    </row>
    <row r="737" spans="6:15" ht="18.75" customHeight="1" x14ac:dyDescent="0.25">
      <c r="F737" s="134"/>
      <c r="G737" s="134"/>
      <c r="O737" s="135"/>
    </row>
    <row r="738" spans="6:15" ht="18.75" customHeight="1" x14ac:dyDescent="0.25">
      <c r="F738" s="134"/>
      <c r="G738" s="134"/>
      <c r="O738" s="135"/>
    </row>
    <row r="739" spans="6:15" ht="18.75" customHeight="1" x14ac:dyDescent="0.25">
      <c r="F739" s="134"/>
      <c r="G739" s="134"/>
      <c r="O739" s="135"/>
    </row>
    <row r="740" spans="6:15" ht="18.75" customHeight="1" x14ac:dyDescent="0.25">
      <c r="F740" s="134"/>
      <c r="G740" s="134"/>
      <c r="O740" s="135"/>
    </row>
    <row r="741" spans="6:15" ht="18.75" customHeight="1" x14ac:dyDescent="0.25">
      <c r="F741" s="134"/>
      <c r="G741" s="134"/>
      <c r="O741" s="135"/>
    </row>
    <row r="742" spans="6:15" ht="18.75" customHeight="1" x14ac:dyDescent="0.25">
      <c r="F742" s="134"/>
      <c r="G742" s="134"/>
      <c r="O742" s="135"/>
    </row>
    <row r="743" spans="6:15" ht="18.75" customHeight="1" x14ac:dyDescent="0.25">
      <c r="F743" s="134"/>
      <c r="G743" s="134"/>
      <c r="O743" s="135"/>
    </row>
    <row r="744" spans="6:15" ht="18.75" customHeight="1" x14ac:dyDescent="0.25">
      <c r="F744" s="134"/>
      <c r="G744" s="134"/>
      <c r="O744" s="135"/>
    </row>
    <row r="745" spans="6:15" ht="18.75" customHeight="1" x14ac:dyDescent="0.25">
      <c r="F745" s="134"/>
      <c r="G745" s="134"/>
      <c r="O745" s="135"/>
    </row>
    <row r="746" spans="6:15" ht="18.75" customHeight="1" x14ac:dyDescent="0.25">
      <c r="F746" s="134"/>
      <c r="G746" s="134"/>
      <c r="O746" s="135"/>
    </row>
    <row r="747" spans="6:15" ht="18.75" customHeight="1" x14ac:dyDescent="0.25">
      <c r="F747" s="134"/>
      <c r="G747" s="134"/>
      <c r="O747" s="135"/>
    </row>
    <row r="748" spans="6:15" ht="18.75" customHeight="1" x14ac:dyDescent="0.25">
      <c r="F748" s="134"/>
      <c r="G748" s="134"/>
      <c r="O748" s="135"/>
    </row>
    <row r="749" spans="6:15" ht="18.75" customHeight="1" x14ac:dyDescent="0.25">
      <c r="F749" s="134"/>
      <c r="G749" s="134"/>
      <c r="O749" s="135"/>
    </row>
    <row r="750" spans="6:15" ht="18.75" customHeight="1" x14ac:dyDescent="0.25">
      <c r="F750" s="134"/>
      <c r="G750" s="134"/>
      <c r="O750" s="135"/>
    </row>
    <row r="751" spans="6:15" ht="18.75" customHeight="1" x14ac:dyDescent="0.25">
      <c r="F751" s="134"/>
      <c r="G751" s="134"/>
      <c r="O751" s="135"/>
    </row>
    <row r="752" spans="6:15" ht="18.75" customHeight="1" x14ac:dyDescent="0.25">
      <c r="F752" s="134"/>
      <c r="G752" s="134"/>
      <c r="O752" s="135"/>
    </row>
    <row r="753" spans="6:15" ht="18.75" customHeight="1" x14ac:dyDescent="0.25">
      <c r="F753" s="134"/>
      <c r="G753" s="134"/>
      <c r="O753" s="135"/>
    </row>
    <row r="754" spans="6:15" ht="18.75" customHeight="1" x14ac:dyDescent="0.25">
      <c r="F754" s="134"/>
      <c r="G754" s="134"/>
      <c r="O754" s="135"/>
    </row>
    <row r="755" spans="6:15" ht="18.75" customHeight="1" x14ac:dyDescent="0.25">
      <c r="F755" s="134"/>
      <c r="G755" s="134"/>
      <c r="O755" s="135"/>
    </row>
    <row r="756" spans="6:15" ht="18.75" customHeight="1" x14ac:dyDescent="0.25">
      <c r="F756" s="134"/>
      <c r="G756" s="134"/>
      <c r="O756" s="135"/>
    </row>
    <row r="757" spans="6:15" ht="18.75" customHeight="1" x14ac:dyDescent="0.25">
      <c r="F757" s="134"/>
      <c r="G757" s="134"/>
      <c r="O757" s="135"/>
    </row>
    <row r="758" spans="6:15" ht="18.75" customHeight="1" x14ac:dyDescent="0.25">
      <c r="F758" s="134"/>
      <c r="G758" s="134"/>
      <c r="O758" s="135"/>
    </row>
    <row r="759" spans="6:15" ht="18.75" customHeight="1" x14ac:dyDescent="0.25">
      <c r="F759" s="134"/>
      <c r="G759" s="134"/>
      <c r="O759" s="135"/>
    </row>
    <row r="760" spans="6:15" ht="18.75" customHeight="1" x14ac:dyDescent="0.25">
      <c r="F760" s="134"/>
      <c r="G760" s="134"/>
      <c r="O760" s="135"/>
    </row>
    <row r="761" spans="6:15" ht="18.75" customHeight="1" x14ac:dyDescent="0.25">
      <c r="F761" s="134"/>
      <c r="G761" s="134"/>
      <c r="O761" s="135"/>
    </row>
    <row r="762" spans="6:15" ht="18.75" customHeight="1" x14ac:dyDescent="0.25">
      <c r="F762" s="134"/>
      <c r="G762" s="134"/>
      <c r="O762" s="135"/>
    </row>
    <row r="763" spans="6:15" ht="18.75" customHeight="1" x14ac:dyDescent="0.25">
      <c r="F763" s="134"/>
      <c r="G763" s="134"/>
      <c r="O763" s="135"/>
    </row>
    <row r="764" spans="6:15" ht="18.75" customHeight="1" x14ac:dyDescent="0.25">
      <c r="F764" s="134"/>
      <c r="G764" s="134"/>
      <c r="O764" s="135"/>
    </row>
    <row r="765" spans="6:15" ht="18.75" customHeight="1" x14ac:dyDescent="0.25">
      <c r="F765" s="134"/>
      <c r="G765" s="134"/>
      <c r="O765" s="135"/>
    </row>
    <row r="766" spans="6:15" ht="18.75" customHeight="1" x14ac:dyDescent="0.25">
      <c r="F766" s="134"/>
      <c r="G766" s="134"/>
      <c r="O766" s="135"/>
    </row>
    <row r="767" spans="6:15" ht="18.75" customHeight="1" x14ac:dyDescent="0.25">
      <c r="F767" s="134"/>
      <c r="G767" s="134"/>
      <c r="O767" s="135"/>
    </row>
    <row r="768" spans="6:15" ht="18.75" customHeight="1" x14ac:dyDescent="0.25">
      <c r="F768" s="134"/>
      <c r="G768" s="134"/>
      <c r="O768" s="135"/>
    </row>
    <row r="769" spans="6:15" ht="18.75" customHeight="1" x14ac:dyDescent="0.25">
      <c r="F769" s="134"/>
      <c r="G769" s="134"/>
      <c r="O769" s="135"/>
    </row>
    <row r="770" spans="6:15" ht="18.75" customHeight="1" x14ac:dyDescent="0.25">
      <c r="F770" s="134"/>
      <c r="G770" s="134"/>
      <c r="O770" s="135"/>
    </row>
    <row r="771" spans="6:15" ht="18.75" customHeight="1" x14ac:dyDescent="0.25">
      <c r="F771" s="134"/>
      <c r="G771" s="134"/>
      <c r="O771" s="135"/>
    </row>
    <row r="772" spans="6:15" ht="18.75" customHeight="1" x14ac:dyDescent="0.25">
      <c r="F772" s="134"/>
      <c r="G772" s="134"/>
      <c r="O772" s="135"/>
    </row>
    <row r="773" spans="6:15" ht="18.75" customHeight="1" x14ac:dyDescent="0.25">
      <c r="F773" s="134"/>
      <c r="G773" s="134"/>
      <c r="O773" s="135"/>
    </row>
    <row r="774" spans="6:15" ht="18.75" customHeight="1" x14ac:dyDescent="0.25">
      <c r="F774" s="134"/>
      <c r="G774" s="134"/>
      <c r="O774" s="135"/>
    </row>
    <row r="775" spans="6:15" ht="18.75" customHeight="1" x14ac:dyDescent="0.25">
      <c r="F775" s="134"/>
      <c r="G775" s="134"/>
      <c r="O775" s="135"/>
    </row>
    <row r="776" spans="6:15" ht="18.75" customHeight="1" x14ac:dyDescent="0.25">
      <c r="F776" s="134"/>
      <c r="G776" s="134"/>
      <c r="O776" s="135"/>
    </row>
    <row r="777" spans="6:15" ht="18.75" customHeight="1" x14ac:dyDescent="0.25">
      <c r="F777" s="134"/>
      <c r="G777" s="134"/>
      <c r="O777" s="135"/>
    </row>
    <row r="778" spans="6:15" ht="18.75" customHeight="1" x14ac:dyDescent="0.25">
      <c r="F778" s="134"/>
      <c r="G778" s="134"/>
      <c r="O778" s="135"/>
    </row>
    <row r="779" spans="6:15" ht="18.75" customHeight="1" x14ac:dyDescent="0.25">
      <c r="F779" s="134"/>
      <c r="G779" s="134"/>
      <c r="O779" s="135"/>
    </row>
    <row r="780" spans="6:15" ht="18.75" customHeight="1" x14ac:dyDescent="0.25">
      <c r="F780" s="134"/>
      <c r="G780" s="134"/>
      <c r="O780" s="135"/>
    </row>
    <row r="781" spans="6:15" ht="18.75" customHeight="1" x14ac:dyDescent="0.25">
      <c r="F781" s="134"/>
      <c r="G781" s="134"/>
      <c r="O781" s="135"/>
    </row>
    <row r="782" spans="6:15" ht="18.75" customHeight="1" x14ac:dyDescent="0.25">
      <c r="F782" s="134"/>
      <c r="G782" s="134"/>
      <c r="O782" s="135"/>
    </row>
    <row r="783" spans="6:15" ht="18.75" customHeight="1" x14ac:dyDescent="0.25">
      <c r="F783" s="134"/>
      <c r="G783" s="134"/>
      <c r="O783" s="135"/>
    </row>
    <row r="784" spans="6:15" ht="18.75" customHeight="1" x14ac:dyDescent="0.25">
      <c r="F784" s="134"/>
      <c r="G784" s="134"/>
      <c r="O784" s="135"/>
    </row>
    <row r="785" spans="6:15" ht="18.75" customHeight="1" x14ac:dyDescent="0.25">
      <c r="F785" s="134"/>
      <c r="G785" s="134"/>
      <c r="O785" s="135"/>
    </row>
    <row r="786" spans="6:15" ht="18.75" customHeight="1" x14ac:dyDescent="0.25">
      <c r="F786" s="134"/>
      <c r="G786" s="134"/>
      <c r="O786" s="135"/>
    </row>
    <row r="787" spans="6:15" ht="18.75" customHeight="1" x14ac:dyDescent="0.25">
      <c r="F787" s="134"/>
      <c r="G787" s="134"/>
      <c r="O787" s="135"/>
    </row>
    <row r="788" spans="6:15" ht="18.75" customHeight="1" x14ac:dyDescent="0.25">
      <c r="F788" s="134"/>
      <c r="G788" s="134"/>
      <c r="O788" s="135"/>
    </row>
    <row r="789" spans="6:15" ht="18.75" customHeight="1" x14ac:dyDescent="0.25">
      <c r="F789" s="134"/>
      <c r="G789" s="134"/>
      <c r="O789" s="135"/>
    </row>
    <row r="790" spans="6:15" ht="18.75" customHeight="1" x14ac:dyDescent="0.25">
      <c r="F790" s="134"/>
      <c r="G790" s="134"/>
      <c r="O790" s="135"/>
    </row>
    <row r="791" spans="6:15" ht="18.75" customHeight="1" x14ac:dyDescent="0.25">
      <c r="F791" s="134"/>
      <c r="G791" s="134"/>
      <c r="O791" s="135"/>
    </row>
    <row r="792" spans="6:15" ht="18.75" customHeight="1" x14ac:dyDescent="0.25">
      <c r="F792" s="134"/>
      <c r="G792" s="134"/>
      <c r="O792" s="135"/>
    </row>
    <row r="793" spans="6:15" ht="18.75" customHeight="1" x14ac:dyDescent="0.25">
      <c r="F793" s="134"/>
      <c r="G793" s="134"/>
      <c r="O793" s="135"/>
    </row>
    <row r="794" spans="6:15" ht="18.75" customHeight="1" x14ac:dyDescent="0.25">
      <c r="F794" s="134"/>
      <c r="G794" s="134"/>
      <c r="O794" s="135"/>
    </row>
    <row r="795" spans="6:15" ht="18.75" customHeight="1" x14ac:dyDescent="0.25">
      <c r="F795" s="134"/>
      <c r="G795" s="134"/>
      <c r="O795" s="135"/>
    </row>
    <row r="796" spans="6:15" ht="18.75" customHeight="1" x14ac:dyDescent="0.25">
      <c r="F796" s="134"/>
      <c r="G796" s="134"/>
      <c r="O796" s="135"/>
    </row>
    <row r="797" spans="6:15" ht="18.75" customHeight="1" x14ac:dyDescent="0.25">
      <c r="F797" s="134"/>
      <c r="G797" s="134"/>
      <c r="O797" s="135"/>
    </row>
    <row r="798" spans="6:15" ht="18.75" customHeight="1" x14ac:dyDescent="0.25">
      <c r="F798" s="134"/>
      <c r="G798" s="134"/>
      <c r="O798" s="135"/>
    </row>
    <row r="799" spans="6:15" ht="18.75" customHeight="1" x14ac:dyDescent="0.25">
      <c r="F799" s="134"/>
      <c r="G799" s="134"/>
      <c r="O799" s="135"/>
    </row>
    <row r="800" spans="6:15" ht="18.75" customHeight="1" x14ac:dyDescent="0.25">
      <c r="F800" s="134"/>
      <c r="G800" s="134"/>
      <c r="O800" s="135"/>
    </row>
    <row r="801" spans="6:15" ht="18.75" customHeight="1" x14ac:dyDescent="0.25">
      <c r="F801" s="134"/>
      <c r="G801" s="134"/>
      <c r="O801" s="135"/>
    </row>
    <row r="802" spans="6:15" ht="18.75" customHeight="1" x14ac:dyDescent="0.25">
      <c r="F802" s="134"/>
      <c r="G802" s="134"/>
      <c r="O802" s="135"/>
    </row>
    <row r="803" spans="6:15" ht="18.75" customHeight="1" x14ac:dyDescent="0.25">
      <c r="F803" s="134"/>
      <c r="G803" s="134"/>
      <c r="O803" s="135"/>
    </row>
    <row r="804" spans="6:15" ht="18.75" customHeight="1" x14ac:dyDescent="0.25">
      <c r="F804" s="134"/>
      <c r="G804" s="134"/>
      <c r="O804" s="135"/>
    </row>
    <row r="805" spans="6:15" ht="18.75" customHeight="1" x14ac:dyDescent="0.25">
      <c r="F805" s="134"/>
      <c r="G805" s="134"/>
      <c r="O805" s="135"/>
    </row>
    <row r="806" spans="6:15" ht="18.75" customHeight="1" x14ac:dyDescent="0.25">
      <c r="F806" s="134"/>
      <c r="G806" s="134"/>
      <c r="O806" s="135"/>
    </row>
    <row r="807" spans="6:15" ht="18.75" customHeight="1" x14ac:dyDescent="0.25">
      <c r="F807" s="134"/>
      <c r="G807" s="134"/>
      <c r="O807" s="135"/>
    </row>
    <row r="808" spans="6:15" ht="18.75" customHeight="1" x14ac:dyDescent="0.25">
      <c r="F808" s="134"/>
      <c r="G808" s="134"/>
      <c r="O808" s="135"/>
    </row>
    <row r="809" spans="6:15" ht="18.75" customHeight="1" x14ac:dyDescent="0.25">
      <c r="F809" s="134"/>
      <c r="G809" s="134"/>
      <c r="O809" s="135"/>
    </row>
    <row r="810" spans="6:15" ht="18.75" customHeight="1" x14ac:dyDescent="0.25">
      <c r="F810" s="134"/>
      <c r="G810" s="134"/>
      <c r="O810" s="135"/>
    </row>
    <row r="811" spans="6:15" ht="18.75" customHeight="1" x14ac:dyDescent="0.25">
      <c r="F811" s="134"/>
      <c r="G811" s="134"/>
      <c r="O811" s="135"/>
    </row>
    <row r="812" spans="6:15" ht="18.75" customHeight="1" x14ac:dyDescent="0.25">
      <c r="F812" s="134"/>
      <c r="G812" s="134"/>
      <c r="O812" s="135"/>
    </row>
    <row r="813" spans="6:15" ht="18.75" customHeight="1" x14ac:dyDescent="0.25">
      <c r="F813" s="134"/>
      <c r="G813" s="134"/>
      <c r="O813" s="135"/>
    </row>
    <row r="814" spans="6:15" ht="18.75" customHeight="1" x14ac:dyDescent="0.25">
      <c r="F814" s="134"/>
      <c r="G814" s="134"/>
      <c r="O814" s="135"/>
    </row>
    <row r="815" spans="6:15" ht="18.75" customHeight="1" x14ac:dyDescent="0.25">
      <c r="F815" s="134"/>
      <c r="G815" s="134"/>
      <c r="O815" s="135"/>
    </row>
    <row r="816" spans="6:15" ht="18.75" customHeight="1" x14ac:dyDescent="0.25">
      <c r="F816" s="134"/>
      <c r="G816" s="134"/>
      <c r="O816" s="135"/>
    </row>
    <row r="817" spans="6:15" ht="18.75" customHeight="1" x14ac:dyDescent="0.25">
      <c r="F817" s="134"/>
      <c r="G817" s="134"/>
      <c r="O817" s="135"/>
    </row>
    <row r="818" spans="6:15" ht="18.75" customHeight="1" x14ac:dyDescent="0.25">
      <c r="F818" s="134"/>
      <c r="G818" s="134"/>
      <c r="O818" s="135"/>
    </row>
    <row r="819" spans="6:15" ht="18.75" customHeight="1" x14ac:dyDescent="0.25">
      <c r="F819" s="134"/>
      <c r="G819" s="134"/>
      <c r="O819" s="135"/>
    </row>
    <row r="820" spans="6:15" ht="18.75" customHeight="1" x14ac:dyDescent="0.25">
      <c r="F820" s="134"/>
      <c r="G820" s="134"/>
      <c r="O820" s="135"/>
    </row>
    <row r="821" spans="6:15" ht="18.75" customHeight="1" x14ac:dyDescent="0.25">
      <c r="F821" s="134"/>
      <c r="G821" s="134"/>
      <c r="O821" s="135"/>
    </row>
    <row r="822" spans="6:15" ht="18.75" customHeight="1" x14ac:dyDescent="0.25">
      <c r="F822" s="134"/>
      <c r="G822" s="134"/>
      <c r="O822" s="135"/>
    </row>
    <row r="823" spans="6:15" ht="18.75" customHeight="1" x14ac:dyDescent="0.25">
      <c r="F823" s="134"/>
      <c r="G823" s="134"/>
      <c r="O823" s="135"/>
    </row>
    <row r="824" spans="6:15" ht="18.75" customHeight="1" x14ac:dyDescent="0.25">
      <c r="F824" s="134"/>
      <c r="G824" s="134"/>
      <c r="O824" s="135"/>
    </row>
    <row r="825" spans="6:15" ht="18.75" customHeight="1" x14ac:dyDescent="0.25">
      <c r="F825" s="134"/>
      <c r="G825" s="134"/>
      <c r="O825" s="135"/>
    </row>
    <row r="826" spans="6:15" ht="18.75" customHeight="1" x14ac:dyDescent="0.25">
      <c r="F826" s="134"/>
      <c r="G826" s="134"/>
      <c r="O826" s="135"/>
    </row>
    <row r="827" spans="6:15" ht="18.75" customHeight="1" x14ac:dyDescent="0.25">
      <c r="F827" s="134"/>
      <c r="G827" s="134"/>
      <c r="O827" s="135"/>
    </row>
    <row r="828" spans="6:15" ht="18.75" customHeight="1" x14ac:dyDescent="0.25">
      <c r="F828" s="134"/>
      <c r="G828" s="134"/>
      <c r="O828" s="135"/>
    </row>
    <row r="829" spans="6:15" ht="18.75" customHeight="1" x14ac:dyDescent="0.25">
      <c r="F829" s="134"/>
      <c r="G829" s="134"/>
      <c r="O829" s="135"/>
    </row>
    <row r="830" spans="6:15" ht="18.75" customHeight="1" x14ac:dyDescent="0.25">
      <c r="F830" s="134"/>
      <c r="G830" s="134"/>
      <c r="O830" s="135"/>
    </row>
    <row r="831" spans="6:15" ht="18.75" customHeight="1" x14ac:dyDescent="0.25">
      <c r="F831" s="134"/>
      <c r="G831" s="134"/>
      <c r="O831" s="135"/>
    </row>
    <row r="832" spans="6:15" ht="18.75" customHeight="1" x14ac:dyDescent="0.25">
      <c r="F832" s="134"/>
      <c r="G832" s="134"/>
      <c r="O832" s="135"/>
    </row>
    <row r="833" spans="6:15" ht="18.75" customHeight="1" x14ac:dyDescent="0.25">
      <c r="F833" s="134"/>
      <c r="G833" s="134"/>
      <c r="O833" s="135"/>
    </row>
    <row r="834" spans="6:15" ht="18.75" customHeight="1" x14ac:dyDescent="0.25">
      <c r="F834" s="134"/>
      <c r="G834" s="134"/>
      <c r="O834" s="135"/>
    </row>
    <row r="835" spans="6:15" ht="18.75" customHeight="1" x14ac:dyDescent="0.25">
      <c r="F835" s="134"/>
      <c r="G835" s="134"/>
      <c r="O835" s="135"/>
    </row>
    <row r="836" spans="6:15" ht="18.75" customHeight="1" x14ac:dyDescent="0.25">
      <c r="F836" s="134"/>
      <c r="G836" s="134"/>
      <c r="O836" s="135"/>
    </row>
    <row r="837" spans="6:15" ht="18.75" customHeight="1" x14ac:dyDescent="0.25">
      <c r="F837" s="134"/>
      <c r="G837" s="134"/>
      <c r="O837" s="135"/>
    </row>
    <row r="838" spans="6:15" ht="18.75" customHeight="1" x14ac:dyDescent="0.25">
      <c r="F838" s="134"/>
      <c r="G838" s="134"/>
      <c r="O838" s="135"/>
    </row>
    <row r="839" spans="6:15" ht="18.75" customHeight="1" x14ac:dyDescent="0.25">
      <c r="F839" s="134"/>
      <c r="G839" s="134"/>
      <c r="O839" s="135"/>
    </row>
    <row r="840" spans="6:15" ht="18.75" customHeight="1" x14ac:dyDescent="0.25">
      <c r="F840" s="134"/>
      <c r="G840" s="134"/>
      <c r="O840" s="135"/>
    </row>
    <row r="841" spans="6:15" ht="18.75" customHeight="1" x14ac:dyDescent="0.25">
      <c r="F841" s="134"/>
      <c r="G841" s="134"/>
      <c r="O841" s="135"/>
    </row>
    <row r="842" spans="6:15" ht="18.75" customHeight="1" x14ac:dyDescent="0.25">
      <c r="F842" s="134"/>
      <c r="G842" s="134"/>
      <c r="O842" s="135"/>
    </row>
    <row r="843" spans="6:15" ht="18.75" customHeight="1" x14ac:dyDescent="0.25">
      <c r="F843" s="134"/>
      <c r="G843" s="134"/>
      <c r="O843" s="135"/>
    </row>
    <row r="844" spans="6:15" ht="18.75" customHeight="1" x14ac:dyDescent="0.25">
      <c r="F844" s="134"/>
      <c r="G844" s="134"/>
      <c r="O844" s="135"/>
    </row>
    <row r="845" spans="6:15" ht="18.75" customHeight="1" x14ac:dyDescent="0.25">
      <c r="F845" s="134"/>
      <c r="G845" s="134"/>
      <c r="O845" s="135"/>
    </row>
    <row r="846" spans="6:15" ht="18.75" customHeight="1" x14ac:dyDescent="0.25">
      <c r="F846" s="134"/>
      <c r="G846" s="134"/>
      <c r="O846" s="135"/>
    </row>
    <row r="847" spans="6:15" ht="18.75" customHeight="1" x14ac:dyDescent="0.25">
      <c r="F847" s="134"/>
      <c r="G847" s="134"/>
      <c r="O847" s="135"/>
    </row>
    <row r="848" spans="6:15" ht="18.75" customHeight="1" x14ac:dyDescent="0.25">
      <c r="F848" s="134"/>
      <c r="G848" s="134"/>
      <c r="O848" s="135"/>
    </row>
    <row r="849" spans="6:15" ht="18.75" customHeight="1" x14ac:dyDescent="0.25">
      <c r="F849" s="134"/>
      <c r="G849" s="134"/>
      <c r="O849" s="135"/>
    </row>
    <row r="850" spans="6:15" ht="18.75" customHeight="1" x14ac:dyDescent="0.25">
      <c r="F850" s="134"/>
      <c r="G850" s="134"/>
      <c r="O850" s="135"/>
    </row>
    <row r="851" spans="6:15" ht="18.75" customHeight="1" x14ac:dyDescent="0.25">
      <c r="F851" s="134"/>
      <c r="G851" s="134"/>
      <c r="O851" s="135"/>
    </row>
    <row r="852" spans="6:15" ht="18.75" customHeight="1" x14ac:dyDescent="0.25">
      <c r="F852" s="134"/>
      <c r="G852" s="134"/>
      <c r="O852" s="135"/>
    </row>
    <row r="853" spans="6:15" ht="18.75" customHeight="1" x14ac:dyDescent="0.25">
      <c r="F853" s="134"/>
      <c r="G853" s="134"/>
      <c r="O853" s="135"/>
    </row>
    <row r="854" spans="6:15" ht="18.75" customHeight="1" x14ac:dyDescent="0.25">
      <c r="F854" s="134"/>
      <c r="G854" s="134"/>
      <c r="O854" s="135"/>
    </row>
    <row r="855" spans="6:15" ht="18.75" customHeight="1" x14ac:dyDescent="0.25">
      <c r="F855" s="134"/>
      <c r="G855" s="134"/>
      <c r="O855" s="135"/>
    </row>
    <row r="856" spans="6:15" ht="18.75" customHeight="1" x14ac:dyDescent="0.25">
      <c r="F856" s="134"/>
      <c r="G856" s="134"/>
      <c r="O856" s="135"/>
    </row>
    <row r="857" spans="6:15" ht="18.75" customHeight="1" x14ac:dyDescent="0.25">
      <c r="F857" s="134"/>
      <c r="G857" s="134"/>
      <c r="O857" s="135"/>
    </row>
    <row r="858" spans="6:15" ht="18.75" customHeight="1" x14ac:dyDescent="0.25">
      <c r="F858" s="134"/>
      <c r="G858" s="134"/>
      <c r="O858" s="135"/>
    </row>
    <row r="859" spans="6:15" ht="18.75" customHeight="1" x14ac:dyDescent="0.25">
      <c r="F859" s="134"/>
      <c r="G859" s="134"/>
      <c r="O859" s="135"/>
    </row>
    <row r="860" spans="6:15" ht="18.75" customHeight="1" x14ac:dyDescent="0.25">
      <c r="F860" s="134"/>
      <c r="G860" s="134"/>
      <c r="O860" s="135"/>
    </row>
    <row r="861" spans="6:15" ht="18.75" customHeight="1" x14ac:dyDescent="0.25">
      <c r="F861" s="134"/>
      <c r="G861" s="134"/>
      <c r="O861" s="135"/>
    </row>
    <row r="862" spans="6:15" ht="18.75" customHeight="1" x14ac:dyDescent="0.25">
      <c r="F862" s="134"/>
      <c r="G862" s="134"/>
      <c r="O862" s="135"/>
    </row>
    <row r="863" spans="6:15" ht="18.75" customHeight="1" x14ac:dyDescent="0.25">
      <c r="F863" s="134"/>
      <c r="G863" s="134"/>
      <c r="O863" s="135"/>
    </row>
    <row r="864" spans="6:15" ht="18.75" customHeight="1" x14ac:dyDescent="0.25">
      <c r="F864" s="134"/>
      <c r="G864" s="134"/>
      <c r="O864" s="135"/>
    </row>
    <row r="865" spans="6:15" ht="18.75" customHeight="1" x14ac:dyDescent="0.25">
      <c r="F865" s="134"/>
      <c r="G865" s="134"/>
      <c r="O865" s="135"/>
    </row>
    <row r="866" spans="6:15" ht="18.75" customHeight="1" x14ac:dyDescent="0.25">
      <c r="F866" s="134"/>
      <c r="G866" s="134"/>
      <c r="O866" s="135"/>
    </row>
    <row r="867" spans="6:15" ht="18.75" customHeight="1" x14ac:dyDescent="0.25">
      <c r="F867" s="134"/>
      <c r="G867" s="134"/>
      <c r="O867" s="135"/>
    </row>
    <row r="868" spans="6:15" ht="18.75" customHeight="1" x14ac:dyDescent="0.25">
      <c r="F868" s="134"/>
      <c r="G868" s="134"/>
      <c r="O868" s="135"/>
    </row>
    <row r="869" spans="6:15" ht="18.75" customHeight="1" x14ac:dyDescent="0.25">
      <c r="F869" s="134"/>
      <c r="G869" s="134"/>
      <c r="O869" s="135"/>
    </row>
    <row r="870" spans="6:15" ht="18.75" customHeight="1" x14ac:dyDescent="0.25">
      <c r="F870" s="134"/>
      <c r="G870" s="134"/>
      <c r="O870" s="135"/>
    </row>
    <row r="871" spans="6:15" ht="18.75" customHeight="1" x14ac:dyDescent="0.25">
      <c r="F871" s="134"/>
      <c r="G871" s="134"/>
      <c r="O871" s="135"/>
    </row>
    <row r="872" spans="6:15" ht="18.75" customHeight="1" x14ac:dyDescent="0.25">
      <c r="F872" s="134"/>
      <c r="G872" s="134"/>
      <c r="O872" s="135"/>
    </row>
    <row r="873" spans="6:15" ht="18.75" customHeight="1" x14ac:dyDescent="0.25">
      <c r="F873" s="134"/>
      <c r="G873" s="134"/>
      <c r="O873" s="135"/>
    </row>
    <row r="874" spans="6:15" ht="18.75" customHeight="1" x14ac:dyDescent="0.25">
      <c r="F874" s="134"/>
      <c r="G874" s="134"/>
      <c r="O874" s="135"/>
    </row>
    <row r="875" spans="6:15" ht="18.75" customHeight="1" x14ac:dyDescent="0.25">
      <c r="F875" s="134"/>
      <c r="G875" s="134"/>
      <c r="O875" s="135"/>
    </row>
    <row r="876" spans="6:15" ht="18.75" customHeight="1" x14ac:dyDescent="0.25">
      <c r="F876" s="134"/>
      <c r="G876" s="134"/>
      <c r="O876" s="135"/>
    </row>
    <row r="877" spans="6:15" ht="18.75" customHeight="1" x14ac:dyDescent="0.25">
      <c r="F877" s="134"/>
      <c r="G877" s="134"/>
      <c r="O877" s="135"/>
    </row>
    <row r="878" spans="6:15" ht="18.75" customHeight="1" x14ac:dyDescent="0.25">
      <c r="F878" s="134"/>
      <c r="G878" s="134"/>
      <c r="O878" s="135"/>
    </row>
    <row r="879" spans="6:15" ht="18.75" customHeight="1" x14ac:dyDescent="0.25">
      <c r="F879" s="134"/>
      <c r="G879" s="134"/>
      <c r="O879" s="135"/>
    </row>
    <row r="880" spans="6:15" ht="18.75" customHeight="1" x14ac:dyDescent="0.25">
      <c r="F880" s="134"/>
      <c r="G880" s="134"/>
      <c r="O880" s="135"/>
    </row>
    <row r="881" spans="6:15" ht="18.75" customHeight="1" x14ac:dyDescent="0.25">
      <c r="F881" s="134"/>
      <c r="G881" s="134"/>
      <c r="O881" s="135"/>
    </row>
    <row r="882" spans="6:15" ht="18.75" customHeight="1" x14ac:dyDescent="0.25">
      <c r="F882" s="134"/>
      <c r="G882" s="134"/>
      <c r="O882" s="135"/>
    </row>
    <row r="883" spans="6:15" ht="18.75" customHeight="1" x14ac:dyDescent="0.25">
      <c r="F883" s="134"/>
      <c r="G883" s="134"/>
      <c r="O883" s="135"/>
    </row>
    <row r="884" spans="6:15" ht="18.75" customHeight="1" x14ac:dyDescent="0.25">
      <c r="F884" s="134"/>
      <c r="G884" s="134"/>
      <c r="O884" s="135"/>
    </row>
    <row r="885" spans="6:15" ht="18.75" customHeight="1" x14ac:dyDescent="0.25">
      <c r="F885" s="134"/>
      <c r="G885" s="134"/>
      <c r="O885" s="135"/>
    </row>
    <row r="886" spans="6:15" ht="18.75" customHeight="1" x14ac:dyDescent="0.25">
      <c r="F886" s="134"/>
      <c r="G886" s="134"/>
      <c r="O886" s="135"/>
    </row>
    <row r="887" spans="6:15" ht="18.75" customHeight="1" x14ac:dyDescent="0.25">
      <c r="F887" s="134"/>
      <c r="G887" s="134"/>
      <c r="O887" s="135"/>
    </row>
    <row r="888" spans="6:15" ht="18.75" customHeight="1" x14ac:dyDescent="0.25">
      <c r="F888" s="134"/>
      <c r="G888" s="134"/>
      <c r="O888" s="135"/>
    </row>
    <row r="889" spans="6:15" ht="18.75" customHeight="1" x14ac:dyDescent="0.25">
      <c r="F889" s="134"/>
      <c r="G889" s="134"/>
      <c r="O889" s="135"/>
    </row>
    <row r="890" spans="6:15" ht="18.75" customHeight="1" x14ac:dyDescent="0.25">
      <c r="F890" s="134"/>
      <c r="G890" s="134"/>
      <c r="O890" s="135"/>
    </row>
    <row r="891" spans="6:15" ht="18.75" customHeight="1" x14ac:dyDescent="0.25">
      <c r="F891" s="134"/>
      <c r="G891" s="134"/>
      <c r="O891" s="135"/>
    </row>
    <row r="892" spans="6:15" ht="18.75" customHeight="1" x14ac:dyDescent="0.25">
      <c r="F892" s="134"/>
      <c r="G892" s="134"/>
      <c r="O892" s="135"/>
    </row>
    <row r="893" spans="6:15" ht="18.75" customHeight="1" x14ac:dyDescent="0.25">
      <c r="F893" s="134"/>
      <c r="G893" s="134"/>
      <c r="O893" s="135"/>
    </row>
    <row r="894" spans="6:15" ht="18.75" customHeight="1" x14ac:dyDescent="0.25">
      <c r="F894" s="134"/>
      <c r="G894" s="134"/>
      <c r="O894" s="135"/>
    </row>
    <row r="895" spans="6:15" ht="18.75" customHeight="1" x14ac:dyDescent="0.25">
      <c r="F895" s="134"/>
      <c r="G895" s="134"/>
      <c r="O895" s="135"/>
    </row>
    <row r="896" spans="6:15" ht="18.75" customHeight="1" x14ac:dyDescent="0.25">
      <c r="F896" s="134"/>
      <c r="G896" s="134"/>
      <c r="O896" s="135"/>
    </row>
    <row r="897" spans="6:15" ht="18.75" customHeight="1" x14ac:dyDescent="0.25">
      <c r="F897" s="134"/>
      <c r="G897" s="134"/>
      <c r="O897" s="135"/>
    </row>
    <row r="898" spans="6:15" ht="18.75" customHeight="1" x14ac:dyDescent="0.25">
      <c r="F898" s="134"/>
      <c r="G898" s="134"/>
      <c r="O898" s="135"/>
    </row>
    <row r="899" spans="6:15" ht="18.75" customHeight="1" x14ac:dyDescent="0.25">
      <c r="F899" s="134"/>
      <c r="G899" s="134"/>
      <c r="O899" s="135"/>
    </row>
    <row r="900" spans="6:15" ht="18.75" customHeight="1" x14ac:dyDescent="0.25">
      <c r="F900" s="134"/>
      <c r="G900" s="134"/>
      <c r="O900" s="135"/>
    </row>
    <row r="901" spans="6:15" ht="18.75" customHeight="1" x14ac:dyDescent="0.25">
      <c r="F901" s="134"/>
      <c r="G901" s="134"/>
      <c r="O901" s="135"/>
    </row>
    <row r="902" spans="6:15" ht="18.75" customHeight="1" x14ac:dyDescent="0.25">
      <c r="F902" s="134"/>
      <c r="G902" s="134"/>
      <c r="O902" s="135"/>
    </row>
    <row r="903" spans="6:15" ht="18.75" customHeight="1" x14ac:dyDescent="0.25">
      <c r="F903" s="134"/>
      <c r="G903" s="134"/>
      <c r="O903" s="135"/>
    </row>
    <row r="904" spans="6:15" ht="18.75" customHeight="1" x14ac:dyDescent="0.25">
      <c r="F904" s="134"/>
      <c r="G904" s="134"/>
      <c r="O904" s="135"/>
    </row>
    <row r="905" spans="6:15" ht="18.75" customHeight="1" x14ac:dyDescent="0.25">
      <c r="F905" s="134"/>
      <c r="G905" s="134"/>
      <c r="O905" s="135"/>
    </row>
    <row r="906" spans="6:15" ht="18.75" customHeight="1" x14ac:dyDescent="0.25">
      <c r="F906" s="134"/>
      <c r="G906" s="134"/>
      <c r="O906" s="135"/>
    </row>
    <row r="907" spans="6:15" ht="18.75" customHeight="1" x14ac:dyDescent="0.25">
      <c r="F907" s="134"/>
      <c r="G907" s="134"/>
      <c r="O907" s="135"/>
    </row>
    <row r="908" spans="6:15" ht="18.75" customHeight="1" x14ac:dyDescent="0.25">
      <c r="F908" s="134"/>
      <c r="G908" s="134"/>
      <c r="O908" s="135"/>
    </row>
    <row r="909" spans="6:15" ht="18.75" customHeight="1" x14ac:dyDescent="0.25">
      <c r="F909" s="134"/>
      <c r="G909" s="134"/>
      <c r="O909" s="135"/>
    </row>
    <row r="910" spans="6:15" ht="18.75" customHeight="1" x14ac:dyDescent="0.25">
      <c r="F910" s="134"/>
      <c r="G910" s="134"/>
      <c r="O910" s="135"/>
    </row>
    <row r="911" spans="6:15" ht="18.75" customHeight="1" x14ac:dyDescent="0.25">
      <c r="F911" s="134"/>
      <c r="G911" s="134"/>
      <c r="O911" s="135"/>
    </row>
    <row r="912" spans="6:15" ht="18.75" customHeight="1" x14ac:dyDescent="0.25">
      <c r="F912" s="134"/>
      <c r="G912" s="134"/>
      <c r="O912" s="135"/>
    </row>
    <row r="913" spans="6:15" ht="18.75" customHeight="1" x14ac:dyDescent="0.25">
      <c r="F913" s="134"/>
      <c r="G913" s="134"/>
      <c r="O913" s="135"/>
    </row>
    <row r="914" spans="6:15" ht="18.75" customHeight="1" x14ac:dyDescent="0.25">
      <c r="F914" s="134"/>
      <c r="G914" s="134"/>
      <c r="O914" s="135"/>
    </row>
    <row r="915" spans="6:15" ht="18.75" customHeight="1" x14ac:dyDescent="0.25">
      <c r="F915" s="134"/>
      <c r="G915" s="134"/>
      <c r="O915" s="135"/>
    </row>
    <row r="916" spans="6:15" ht="18.75" customHeight="1" x14ac:dyDescent="0.25">
      <c r="F916" s="134"/>
      <c r="G916" s="134"/>
      <c r="O916" s="135"/>
    </row>
    <row r="917" spans="6:15" ht="18.75" customHeight="1" x14ac:dyDescent="0.25">
      <c r="F917" s="134"/>
      <c r="G917" s="134"/>
      <c r="O917" s="135"/>
    </row>
    <row r="918" spans="6:15" ht="18.75" customHeight="1" x14ac:dyDescent="0.25">
      <c r="F918" s="134"/>
      <c r="G918" s="134"/>
      <c r="O918" s="135"/>
    </row>
    <row r="919" spans="6:15" ht="18.75" customHeight="1" x14ac:dyDescent="0.25">
      <c r="F919" s="134"/>
      <c r="G919" s="134"/>
      <c r="O919" s="135"/>
    </row>
    <row r="920" spans="6:15" ht="18.75" customHeight="1" x14ac:dyDescent="0.25">
      <c r="F920" s="134"/>
      <c r="G920" s="134"/>
      <c r="O920" s="135"/>
    </row>
    <row r="921" spans="6:15" ht="18.75" customHeight="1" x14ac:dyDescent="0.25">
      <c r="F921" s="134"/>
      <c r="G921" s="134"/>
      <c r="O921" s="135"/>
    </row>
    <row r="922" spans="6:15" ht="18.75" customHeight="1" x14ac:dyDescent="0.25">
      <c r="F922" s="134"/>
      <c r="G922" s="134"/>
      <c r="O922" s="135"/>
    </row>
    <row r="923" spans="6:15" ht="18.75" customHeight="1" x14ac:dyDescent="0.25">
      <c r="F923" s="134"/>
      <c r="G923" s="134"/>
      <c r="O923" s="135"/>
    </row>
    <row r="924" spans="6:15" ht="18.75" customHeight="1" x14ac:dyDescent="0.25">
      <c r="F924" s="134"/>
      <c r="G924" s="134"/>
      <c r="O924" s="135"/>
    </row>
    <row r="925" spans="6:15" ht="18.75" customHeight="1" x14ac:dyDescent="0.25">
      <c r="F925" s="134"/>
      <c r="G925" s="134"/>
      <c r="O925" s="135"/>
    </row>
    <row r="926" spans="6:15" ht="18.75" customHeight="1" x14ac:dyDescent="0.25">
      <c r="F926" s="134"/>
      <c r="G926" s="134"/>
      <c r="O926" s="135"/>
    </row>
    <row r="927" spans="6:15" ht="18.75" customHeight="1" x14ac:dyDescent="0.25">
      <c r="F927" s="134"/>
      <c r="G927" s="134"/>
      <c r="O927" s="135"/>
    </row>
    <row r="928" spans="6:15" ht="18.75" customHeight="1" x14ac:dyDescent="0.25">
      <c r="F928" s="134"/>
      <c r="G928" s="134"/>
      <c r="O928" s="135"/>
    </row>
    <row r="929" spans="6:15" ht="18.75" customHeight="1" x14ac:dyDescent="0.25">
      <c r="F929" s="134"/>
      <c r="G929" s="134"/>
      <c r="O929" s="135"/>
    </row>
    <row r="930" spans="6:15" ht="18.75" customHeight="1" x14ac:dyDescent="0.25">
      <c r="F930" s="134"/>
      <c r="G930" s="134"/>
      <c r="O930" s="135"/>
    </row>
    <row r="931" spans="6:15" ht="18.75" customHeight="1" x14ac:dyDescent="0.25">
      <c r="F931" s="134"/>
      <c r="G931" s="134"/>
      <c r="O931" s="135"/>
    </row>
    <row r="932" spans="6:15" ht="18.75" customHeight="1" x14ac:dyDescent="0.25">
      <c r="F932" s="134"/>
      <c r="G932" s="134"/>
      <c r="O932" s="135"/>
    </row>
    <row r="933" spans="6:15" ht="18.75" customHeight="1" x14ac:dyDescent="0.25">
      <c r="F933" s="134"/>
      <c r="G933" s="134"/>
      <c r="O933" s="135"/>
    </row>
    <row r="934" spans="6:15" ht="18.75" customHeight="1" x14ac:dyDescent="0.25">
      <c r="F934" s="134"/>
      <c r="G934" s="134"/>
      <c r="O934" s="135"/>
    </row>
    <row r="935" spans="6:15" ht="18.75" customHeight="1" x14ac:dyDescent="0.25">
      <c r="F935" s="134"/>
      <c r="G935" s="134"/>
      <c r="O935" s="135"/>
    </row>
    <row r="936" spans="6:15" ht="18.75" customHeight="1" x14ac:dyDescent="0.25">
      <c r="F936" s="134"/>
      <c r="G936" s="134"/>
      <c r="O936" s="135"/>
    </row>
    <row r="937" spans="6:15" ht="18.75" customHeight="1" x14ac:dyDescent="0.25">
      <c r="F937" s="134"/>
      <c r="G937" s="134"/>
      <c r="O937" s="135"/>
    </row>
    <row r="938" spans="6:15" ht="18.75" customHeight="1" x14ac:dyDescent="0.25">
      <c r="F938" s="134"/>
      <c r="G938" s="134"/>
      <c r="O938" s="135"/>
    </row>
    <row r="939" spans="6:15" ht="18.75" customHeight="1" x14ac:dyDescent="0.25">
      <c r="F939" s="134"/>
      <c r="G939" s="134"/>
      <c r="O939" s="135"/>
    </row>
    <row r="940" spans="6:15" ht="18.75" customHeight="1" x14ac:dyDescent="0.25">
      <c r="F940" s="134"/>
      <c r="G940" s="134"/>
      <c r="O940" s="135"/>
    </row>
    <row r="941" spans="6:15" ht="18.75" customHeight="1" x14ac:dyDescent="0.25">
      <c r="F941" s="134"/>
      <c r="G941" s="134"/>
      <c r="O941" s="135"/>
    </row>
    <row r="942" spans="6:15" ht="18.75" customHeight="1" x14ac:dyDescent="0.25">
      <c r="F942" s="134"/>
      <c r="G942" s="134"/>
      <c r="O942" s="135"/>
    </row>
    <row r="943" spans="6:15" ht="18.75" customHeight="1" x14ac:dyDescent="0.25">
      <c r="F943" s="134"/>
      <c r="G943" s="134"/>
      <c r="O943" s="135"/>
    </row>
    <row r="944" spans="6:15" ht="18.75" customHeight="1" x14ac:dyDescent="0.25">
      <c r="F944" s="134"/>
      <c r="G944" s="134"/>
      <c r="O944" s="135"/>
    </row>
    <row r="945" spans="6:15" ht="18.75" customHeight="1" x14ac:dyDescent="0.25">
      <c r="F945" s="134"/>
      <c r="G945" s="134"/>
      <c r="O945" s="135"/>
    </row>
    <row r="946" spans="6:15" ht="18.75" customHeight="1" x14ac:dyDescent="0.25">
      <c r="F946" s="134"/>
      <c r="G946" s="134"/>
      <c r="O946" s="135"/>
    </row>
    <row r="947" spans="6:15" ht="18.75" customHeight="1" x14ac:dyDescent="0.25">
      <c r="F947" s="134"/>
      <c r="G947" s="134"/>
      <c r="O947" s="135"/>
    </row>
    <row r="948" spans="6:15" ht="18.75" customHeight="1" x14ac:dyDescent="0.25">
      <c r="F948" s="134"/>
      <c r="G948" s="134"/>
      <c r="O948" s="135"/>
    </row>
    <row r="949" spans="6:15" ht="18.75" customHeight="1" x14ac:dyDescent="0.25">
      <c r="F949" s="134"/>
      <c r="G949" s="134"/>
      <c r="O949" s="135"/>
    </row>
    <row r="950" spans="6:15" ht="18.75" customHeight="1" x14ac:dyDescent="0.25">
      <c r="F950" s="134"/>
      <c r="G950" s="134"/>
      <c r="O950" s="135"/>
    </row>
    <row r="951" spans="6:15" ht="18.75" customHeight="1" x14ac:dyDescent="0.25">
      <c r="F951" s="134"/>
      <c r="G951" s="134"/>
      <c r="O951" s="135"/>
    </row>
    <row r="952" spans="6:15" ht="18.75" customHeight="1" x14ac:dyDescent="0.25">
      <c r="F952" s="134"/>
      <c r="G952" s="134"/>
      <c r="O952" s="135"/>
    </row>
    <row r="953" spans="6:15" ht="18.75" customHeight="1" x14ac:dyDescent="0.25">
      <c r="F953" s="134"/>
      <c r="G953" s="134"/>
      <c r="O953" s="135"/>
    </row>
    <row r="954" spans="6:15" ht="18.75" customHeight="1" x14ac:dyDescent="0.25">
      <c r="F954" s="134"/>
      <c r="G954" s="134"/>
      <c r="O954" s="135"/>
    </row>
    <row r="955" spans="6:15" ht="18.75" customHeight="1" x14ac:dyDescent="0.25">
      <c r="F955" s="134"/>
      <c r="G955" s="134"/>
      <c r="O955" s="135"/>
    </row>
    <row r="956" spans="6:15" ht="18.75" customHeight="1" x14ac:dyDescent="0.25">
      <c r="F956" s="134"/>
      <c r="G956" s="134"/>
      <c r="O956" s="135"/>
    </row>
    <row r="957" spans="6:15" ht="18.75" customHeight="1" x14ac:dyDescent="0.25">
      <c r="F957" s="134"/>
      <c r="G957" s="134"/>
      <c r="O957" s="135"/>
    </row>
    <row r="958" spans="6:15" ht="18.75" customHeight="1" x14ac:dyDescent="0.25">
      <c r="F958" s="134"/>
      <c r="G958" s="134"/>
      <c r="O958" s="135"/>
    </row>
    <row r="959" spans="6:15" ht="18.75" customHeight="1" x14ac:dyDescent="0.25">
      <c r="F959" s="134"/>
      <c r="G959" s="134"/>
      <c r="O959" s="135"/>
    </row>
    <row r="960" spans="6:15" ht="18.75" customHeight="1" x14ac:dyDescent="0.25">
      <c r="F960" s="134"/>
      <c r="G960" s="134"/>
      <c r="O960" s="135"/>
    </row>
    <row r="961" spans="6:15" ht="18.75" customHeight="1" x14ac:dyDescent="0.25">
      <c r="F961" s="134"/>
      <c r="G961" s="134"/>
      <c r="O961" s="135"/>
    </row>
    <row r="962" spans="6:15" ht="18.75" customHeight="1" x14ac:dyDescent="0.25">
      <c r="F962" s="134"/>
      <c r="G962" s="134"/>
      <c r="O962" s="135"/>
    </row>
    <row r="963" spans="6:15" ht="18.75" customHeight="1" x14ac:dyDescent="0.25">
      <c r="F963" s="134"/>
      <c r="G963" s="134"/>
      <c r="O963" s="135"/>
    </row>
    <row r="964" spans="6:15" ht="18.75" customHeight="1" x14ac:dyDescent="0.25">
      <c r="F964" s="134"/>
      <c r="G964" s="134"/>
      <c r="O964" s="135"/>
    </row>
    <row r="965" spans="6:15" ht="18.75" customHeight="1" x14ac:dyDescent="0.25">
      <c r="F965" s="134"/>
      <c r="G965" s="134"/>
      <c r="O965" s="135"/>
    </row>
    <row r="966" spans="6:15" ht="18.75" customHeight="1" x14ac:dyDescent="0.25">
      <c r="F966" s="134"/>
      <c r="G966" s="134"/>
      <c r="O966" s="135"/>
    </row>
    <row r="967" spans="6:15" ht="18.75" customHeight="1" x14ac:dyDescent="0.25">
      <c r="F967" s="134"/>
      <c r="G967" s="134"/>
      <c r="O967" s="135"/>
    </row>
    <row r="968" spans="6:15" ht="18.75" customHeight="1" x14ac:dyDescent="0.25">
      <c r="F968" s="134"/>
      <c r="G968" s="134"/>
      <c r="O968" s="135"/>
    </row>
    <row r="969" spans="6:15" ht="18.75" customHeight="1" x14ac:dyDescent="0.25">
      <c r="F969" s="134"/>
      <c r="G969" s="134"/>
      <c r="O969" s="135"/>
    </row>
    <row r="970" spans="6:15" ht="18.75" customHeight="1" x14ac:dyDescent="0.25">
      <c r="F970" s="134"/>
      <c r="G970" s="134"/>
      <c r="O970" s="135"/>
    </row>
    <row r="971" spans="6:15" ht="18.75" customHeight="1" x14ac:dyDescent="0.25">
      <c r="F971" s="134"/>
      <c r="G971" s="134"/>
      <c r="O971" s="135"/>
    </row>
    <row r="972" spans="6:15" ht="18.75" customHeight="1" x14ac:dyDescent="0.25">
      <c r="F972" s="134"/>
      <c r="G972" s="134"/>
      <c r="O972" s="135"/>
    </row>
    <row r="973" spans="6:15" ht="18.75" customHeight="1" x14ac:dyDescent="0.25">
      <c r="F973" s="134"/>
      <c r="G973" s="134"/>
      <c r="O973" s="135"/>
    </row>
    <row r="974" spans="6:15" ht="18.75" customHeight="1" x14ac:dyDescent="0.25">
      <c r="F974" s="134"/>
      <c r="G974" s="134"/>
      <c r="O974" s="135"/>
    </row>
    <row r="975" spans="6:15" ht="18.75" customHeight="1" x14ac:dyDescent="0.25">
      <c r="F975" s="134"/>
      <c r="G975" s="134"/>
      <c r="O975" s="135"/>
    </row>
    <row r="976" spans="6:15" ht="18.75" customHeight="1" x14ac:dyDescent="0.25">
      <c r="F976" s="134"/>
      <c r="G976" s="134"/>
      <c r="O976" s="135"/>
    </row>
    <row r="977" spans="6:15" ht="18.75" customHeight="1" x14ac:dyDescent="0.25">
      <c r="F977" s="134"/>
      <c r="G977" s="134"/>
      <c r="O977" s="135"/>
    </row>
    <row r="978" spans="6:15" ht="18.75" customHeight="1" x14ac:dyDescent="0.25">
      <c r="F978" s="134"/>
      <c r="G978" s="134"/>
      <c r="O978" s="135"/>
    </row>
    <row r="979" spans="6:15" ht="18.75" customHeight="1" x14ac:dyDescent="0.25">
      <c r="F979" s="134"/>
      <c r="G979" s="134"/>
      <c r="O979" s="135"/>
    </row>
    <row r="980" spans="6:15" ht="18.75" customHeight="1" x14ac:dyDescent="0.25">
      <c r="F980" s="134"/>
      <c r="G980" s="134"/>
      <c r="O980" s="135"/>
    </row>
    <row r="981" spans="6:15" ht="18.75" customHeight="1" x14ac:dyDescent="0.25">
      <c r="F981" s="134"/>
      <c r="G981" s="134"/>
      <c r="O981" s="135"/>
    </row>
    <row r="982" spans="6:15" ht="18.75" customHeight="1" x14ac:dyDescent="0.25">
      <c r="F982" s="134"/>
      <c r="G982" s="134"/>
      <c r="O982" s="135"/>
    </row>
    <row r="983" spans="6:15" ht="18.75" customHeight="1" x14ac:dyDescent="0.25">
      <c r="F983" s="134"/>
      <c r="G983" s="134"/>
      <c r="O983" s="135"/>
    </row>
    <row r="984" spans="6:15" ht="18.75" customHeight="1" x14ac:dyDescent="0.25">
      <c r="F984" s="134"/>
      <c r="G984" s="134"/>
      <c r="O984" s="135"/>
    </row>
    <row r="985" spans="6:15" ht="18.75" customHeight="1" x14ac:dyDescent="0.25">
      <c r="F985" s="134"/>
      <c r="G985" s="134"/>
      <c r="O985" s="135"/>
    </row>
    <row r="986" spans="6:15" ht="18.75" customHeight="1" x14ac:dyDescent="0.25">
      <c r="F986" s="134"/>
      <c r="G986" s="134"/>
      <c r="O986" s="135"/>
    </row>
    <row r="987" spans="6:15" ht="18.75" customHeight="1" x14ac:dyDescent="0.25">
      <c r="F987" s="134"/>
      <c r="G987" s="134"/>
      <c r="O987" s="135"/>
    </row>
    <row r="988" spans="6:15" ht="18.75" customHeight="1" x14ac:dyDescent="0.25">
      <c r="F988" s="134"/>
      <c r="G988" s="134"/>
      <c r="O988" s="135"/>
    </row>
    <row r="989" spans="6:15" ht="18.75" customHeight="1" x14ac:dyDescent="0.25">
      <c r="F989" s="134"/>
      <c r="G989" s="134"/>
      <c r="O989" s="135"/>
    </row>
    <row r="990" spans="6:15" ht="18.75" customHeight="1" x14ac:dyDescent="0.25">
      <c r="F990" s="134"/>
      <c r="G990" s="134"/>
      <c r="O990" s="135"/>
    </row>
    <row r="991" spans="6:15" ht="18.75" customHeight="1" x14ac:dyDescent="0.25">
      <c r="F991" s="134"/>
      <c r="G991" s="134"/>
      <c r="O991" s="135"/>
    </row>
    <row r="992" spans="6:15" ht="18.75" customHeight="1" x14ac:dyDescent="0.25">
      <c r="F992" s="134"/>
      <c r="G992" s="134"/>
      <c r="O992" s="135"/>
    </row>
    <row r="993" spans="6:15" ht="18.75" customHeight="1" x14ac:dyDescent="0.25">
      <c r="F993" s="134"/>
      <c r="G993" s="134"/>
      <c r="O993" s="135"/>
    </row>
    <row r="994" spans="6:15" ht="18.75" customHeight="1" x14ac:dyDescent="0.25">
      <c r="F994" s="134"/>
      <c r="G994" s="134"/>
      <c r="O994" s="135"/>
    </row>
    <row r="995" spans="6:15" ht="18.75" customHeight="1" x14ac:dyDescent="0.25">
      <c r="F995" s="134"/>
      <c r="G995" s="134"/>
      <c r="O995" s="135"/>
    </row>
    <row r="996" spans="6:15" ht="18.75" customHeight="1" x14ac:dyDescent="0.25">
      <c r="F996" s="134"/>
      <c r="G996" s="134"/>
      <c r="O996" s="135"/>
    </row>
    <row r="997" spans="6:15" ht="18.75" customHeight="1" x14ac:dyDescent="0.25">
      <c r="F997" s="134"/>
      <c r="G997" s="134"/>
      <c r="O997" s="135"/>
    </row>
    <row r="998" spans="6:15" ht="18.75" customHeight="1" x14ac:dyDescent="0.25">
      <c r="F998" s="134"/>
      <c r="G998" s="134"/>
      <c r="O998" s="135"/>
    </row>
    <row r="999" spans="6:15" ht="18.75" customHeight="1" x14ac:dyDescent="0.25">
      <c r="F999" s="134"/>
      <c r="G999" s="134"/>
      <c r="O999" s="135"/>
    </row>
    <row r="1000" spans="6:15" ht="18.75" customHeight="1" x14ac:dyDescent="0.25">
      <c r="F1000" s="134"/>
      <c r="G1000" s="134"/>
      <c r="O1000" s="135"/>
    </row>
    <row r="1001" spans="6:15" ht="18.75" customHeight="1" x14ac:dyDescent="0.25">
      <c r="F1001" s="134"/>
      <c r="G1001" s="134"/>
      <c r="O1001" s="135"/>
    </row>
    <row r="1002" spans="6:15" ht="18.75" customHeight="1" x14ac:dyDescent="0.25">
      <c r="F1002" s="134"/>
      <c r="G1002" s="134"/>
      <c r="O1002" s="135"/>
    </row>
    <row r="1003" spans="6:15" ht="18.75" customHeight="1" x14ac:dyDescent="0.25">
      <c r="F1003" s="134"/>
      <c r="G1003" s="134"/>
      <c r="O1003" s="135"/>
    </row>
    <row r="1004" spans="6:15" ht="18.75" customHeight="1" x14ac:dyDescent="0.25">
      <c r="F1004" s="134"/>
      <c r="G1004" s="134"/>
      <c r="O1004" s="135"/>
    </row>
    <row r="1005" spans="6:15" ht="18.75" customHeight="1" x14ac:dyDescent="0.25">
      <c r="F1005" s="134"/>
      <c r="G1005" s="134"/>
      <c r="O1005" s="135"/>
    </row>
    <row r="1006" spans="6:15" ht="18.75" customHeight="1" x14ac:dyDescent="0.25">
      <c r="F1006" s="134"/>
      <c r="G1006" s="134"/>
      <c r="O1006" s="135"/>
    </row>
    <row r="1007" spans="6:15" ht="18.75" customHeight="1" x14ac:dyDescent="0.25">
      <c r="F1007" s="134"/>
      <c r="G1007" s="134"/>
      <c r="O1007" s="135"/>
    </row>
    <row r="1008" spans="6:15" ht="18.75" customHeight="1" x14ac:dyDescent="0.25">
      <c r="F1008" s="134"/>
      <c r="G1008" s="134"/>
      <c r="O1008" s="135"/>
    </row>
    <row r="1009" spans="6:15" ht="18.75" customHeight="1" x14ac:dyDescent="0.25">
      <c r="F1009" s="134"/>
      <c r="G1009" s="134"/>
      <c r="O1009" s="135"/>
    </row>
    <row r="1010" spans="6:15" ht="18.75" customHeight="1" x14ac:dyDescent="0.25">
      <c r="F1010" s="134"/>
      <c r="G1010" s="134"/>
      <c r="O1010" s="135"/>
    </row>
    <row r="1011" spans="6:15" ht="18.75" customHeight="1" x14ac:dyDescent="0.25">
      <c r="F1011" s="134"/>
      <c r="G1011" s="134"/>
      <c r="O1011" s="135"/>
    </row>
    <row r="1012" spans="6:15" ht="18.75" customHeight="1" x14ac:dyDescent="0.25">
      <c r="F1012" s="134"/>
      <c r="G1012" s="134"/>
      <c r="O1012" s="135"/>
    </row>
    <row r="1013" spans="6:15" ht="18.75" customHeight="1" x14ac:dyDescent="0.25">
      <c r="F1013" s="134"/>
      <c r="G1013" s="134"/>
      <c r="O1013" s="135"/>
    </row>
    <row r="1014" spans="6:15" ht="18.75" customHeight="1" x14ac:dyDescent="0.25">
      <c r="F1014" s="134"/>
      <c r="G1014" s="134"/>
      <c r="O1014" s="135"/>
    </row>
    <row r="1015" spans="6:15" ht="18.75" customHeight="1" x14ac:dyDescent="0.25">
      <c r="F1015" s="134"/>
      <c r="G1015" s="134"/>
      <c r="O1015" s="135"/>
    </row>
    <row r="1016" spans="6:15" ht="18.75" customHeight="1" x14ac:dyDescent="0.25">
      <c r="F1016" s="134"/>
      <c r="G1016" s="134"/>
      <c r="O1016" s="135"/>
    </row>
    <row r="1017" spans="6:15" ht="18.75" customHeight="1" x14ac:dyDescent="0.25">
      <c r="F1017" s="134"/>
      <c r="G1017" s="134"/>
      <c r="O1017" s="135"/>
    </row>
    <row r="1018" spans="6:15" ht="18.75" customHeight="1" x14ac:dyDescent="0.25">
      <c r="F1018" s="134"/>
      <c r="G1018" s="134"/>
      <c r="O1018" s="135"/>
    </row>
    <row r="1019" spans="6:15" ht="18.75" customHeight="1" x14ac:dyDescent="0.25">
      <c r="F1019" s="134"/>
      <c r="G1019" s="134"/>
      <c r="O1019" s="135"/>
    </row>
    <row r="1020" spans="6:15" ht="18.75" customHeight="1" x14ac:dyDescent="0.25">
      <c r="F1020" s="134"/>
      <c r="G1020" s="134"/>
      <c r="O1020" s="135"/>
    </row>
    <row r="1021" spans="6:15" ht="18.75" customHeight="1" x14ac:dyDescent="0.25">
      <c r="F1021" s="134"/>
      <c r="G1021" s="134"/>
      <c r="O1021" s="135"/>
    </row>
    <row r="1022" spans="6:15" ht="18.75" customHeight="1" x14ac:dyDescent="0.25">
      <c r="F1022" s="134"/>
      <c r="G1022" s="134"/>
      <c r="O1022" s="135"/>
    </row>
    <row r="1023" spans="6:15" ht="18.75" customHeight="1" x14ac:dyDescent="0.25">
      <c r="F1023" s="134"/>
      <c r="G1023" s="134"/>
      <c r="O1023" s="135"/>
    </row>
    <row r="1024" spans="6:15" ht="18.75" customHeight="1" x14ac:dyDescent="0.25">
      <c r="F1024" s="134"/>
      <c r="G1024" s="134"/>
      <c r="O1024" s="135"/>
    </row>
    <row r="1025" spans="6:15" ht="18.75" customHeight="1" x14ac:dyDescent="0.25">
      <c r="F1025" s="134"/>
      <c r="G1025" s="134"/>
      <c r="O1025" s="135"/>
    </row>
    <row r="1026" spans="6:15" ht="18.75" customHeight="1" x14ac:dyDescent="0.25">
      <c r="F1026" s="134"/>
      <c r="G1026" s="134"/>
      <c r="O1026" s="135"/>
    </row>
    <row r="1027" spans="6:15" ht="18.75" customHeight="1" x14ac:dyDescent="0.25">
      <c r="F1027" s="134"/>
      <c r="G1027" s="134"/>
      <c r="O1027" s="135"/>
    </row>
    <row r="1028" spans="6:15" ht="18.75" customHeight="1" x14ac:dyDescent="0.25">
      <c r="F1028" s="134"/>
      <c r="G1028" s="134"/>
      <c r="O1028" s="135"/>
    </row>
    <row r="1029" spans="6:15" ht="18.75" customHeight="1" x14ac:dyDescent="0.25">
      <c r="F1029" s="134"/>
      <c r="G1029" s="134"/>
      <c r="O1029" s="135"/>
    </row>
    <row r="1030" spans="6:15" ht="18.75" customHeight="1" x14ac:dyDescent="0.25">
      <c r="F1030" s="134"/>
      <c r="G1030" s="134"/>
      <c r="O1030" s="135"/>
    </row>
    <row r="1031" spans="6:15" ht="18.75" customHeight="1" x14ac:dyDescent="0.25">
      <c r="F1031" s="134"/>
      <c r="G1031" s="134"/>
      <c r="O1031" s="135"/>
    </row>
    <row r="1032" spans="6:15" ht="18.75" customHeight="1" x14ac:dyDescent="0.25">
      <c r="F1032" s="134"/>
      <c r="G1032" s="134"/>
      <c r="O1032" s="135"/>
    </row>
    <row r="1033" spans="6:15" ht="18.75" customHeight="1" x14ac:dyDescent="0.25">
      <c r="F1033" s="134"/>
      <c r="G1033" s="134"/>
      <c r="O1033" s="135"/>
    </row>
    <row r="1034" spans="6:15" ht="18.75" customHeight="1" x14ac:dyDescent="0.25">
      <c r="F1034" s="134"/>
      <c r="G1034" s="134"/>
      <c r="O1034" s="135"/>
    </row>
    <row r="1035" spans="6:15" ht="18.75" customHeight="1" x14ac:dyDescent="0.25">
      <c r="F1035" s="134"/>
      <c r="G1035" s="134"/>
      <c r="O1035" s="135"/>
    </row>
    <row r="1036" spans="6:15" ht="18.75" customHeight="1" x14ac:dyDescent="0.25">
      <c r="F1036" s="134"/>
      <c r="G1036" s="134"/>
      <c r="O1036" s="135"/>
    </row>
    <row r="1037" spans="6:15" ht="18.75" customHeight="1" x14ac:dyDescent="0.25">
      <c r="F1037" s="134"/>
      <c r="G1037" s="134"/>
      <c r="O1037" s="135"/>
    </row>
    <row r="1038" spans="6:15" ht="18.75" customHeight="1" x14ac:dyDescent="0.25">
      <c r="F1038" s="134"/>
      <c r="G1038" s="134"/>
      <c r="O1038" s="135"/>
    </row>
    <row r="1039" spans="6:15" ht="18.75" customHeight="1" x14ac:dyDescent="0.25">
      <c r="F1039" s="134"/>
      <c r="G1039" s="134"/>
      <c r="O1039" s="135"/>
    </row>
    <row r="1040" spans="6:15" ht="18.75" customHeight="1" x14ac:dyDescent="0.25">
      <c r="F1040" s="134"/>
      <c r="G1040" s="134"/>
      <c r="O1040" s="135"/>
    </row>
    <row r="1041" spans="6:15" ht="18.75" customHeight="1" x14ac:dyDescent="0.25">
      <c r="F1041" s="134"/>
      <c r="G1041" s="134"/>
      <c r="O1041" s="135"/>
    </row>
    <row r="1042" spans="6:15" ht="18.75" customHeight="1" x14ac:dyDescent="0.25">
      <c r="F1042" s="134"/>
      <c r="G1042" s="134"/>
      <c r="O1042" s="135"/>
    </row>
    <row r="1043" spans="6:15" ht="18.75" customHeight="1" x14ac:dyDescent="0.25">
      <c r="F1043" s="134"/>
      <c r="G1043" s="134"/>
      <c r="O1043" s="135"/>
    </row>
    <row r="1044" spans="6:15" ht="18.75" customHeight="1" x14ac:dyDescent="0.25">
      <c r="F1044" s="134"/>
      <c r="G1044" s="134"/>
      <c r="O1044" s="135"/>
    </row>
    <row r="1045" spans="6:15" ht="18.75" customHeight="1" x14ac:dyDescent="0.25">
      <c r="F1045" s="134"/>
      <c r="G1045" s="134"/>
      <c r="O1045" s="135"/>
    </row>
    <row r="1046" spans="6:15" ht="18.75" customHeight="1" x14ac:dyDescent="0.25">
      <c r="F1046" s="134"/>
      <c r="G1046" s="134"/>
      <c r="O1046" s="135"/>
    </row>
    <row r="1047" spans="6:15" ht="18.75" customHeight="1" x14ac:dyDescent="0.25">
      <c r="F1047" s="134"/>
      <c r="G1047" s="134"/>
      <c r="O1047" s="135"/>
    </row>
  </sheetData>
  <sheetProtection algorithmName="SHA-512" hashValue="r1XRvVIzAyL/SW/dextC/34jMXv8KGHMzE2sdkKpC7/6qxYvOPRLKuat93zWuSksIwtm/3TpVjR5/Xw3XEjr8Q==" saltValue="i9CSfREuQ2ThOOa6MIjN5w==" spinCount="100000" sheet="1" objects="1" scenarios="1"/>
  <printOptions horizontalCentered="1" verticalCentered="1"/>
  <pageMargins left="0.39374999999999999" right="0.39374999999999999" top="0.78749999999999998" bottom="0.78749999999999998" header="0.511811023622047" footer="0.511811023622047"/>
  <pageSetup paperSize="9" scale="49"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64"/>
  <sheetViews>
    <sheetView zoomScaleNormal="100" workbookViewId="0"/>
  </sheetViews>
  <sheetFormatPr baseColWidth="10" defaultColWidth="10.81640625" defaultRowHeight="12.5" x14ac:dyDescent="0.25"/>
  <cols>
    <col min="1" max="1" width="110.81640625" style="257" customWidth="1"/>
    <col min="2" max="2" width="11" style="257" customWidth="1"/>
    <col min="3" max="3" width="22.36328125" style="258" customWidth="1"/>
    <col min="4" max="4" width="9.36328125" style="259" customWidth="1"/>
    <col min="5" max="5" width="66.36328125" style="260" customWidth="1"/>
    <col min="6" max="9" width="10.81640625" style="260"/>
    <col min="10" max="16384" width="10.81640625" style="257"/>
  </cols>
  <sheetData>
    <row r="1" spans="1:5" ht="18" customHeight="1" x14ac:dyDescent="0.35">
      <c r="A1" s="139" t="s">
        <v>205</v>
      </c>
      <c r="B1" s="261"/>
      <c r="C1" s="262"/>
      <c r="D1" s="263"/>
    </row>
    <row r="2" spans="1:5" ht="18" customHeight="1" x14ac:dyDescent="0.25">
      <c r="A2" s="264"/>
      <c r="B2" s="264"/>
      <c r="C2" s="265"/>
      <c r="D2" s="266" t="s">
        <v>116</v>
      </c>
    </row>
    <row r="3" spans="1:5" ht="18" customHeight="1" x14ac:dyDescent="0.25">
      <c r="A3" s="267"/>
      <c r="B3" s="264"/>
      <c r="C3" s="265"/>
      <c r="D3" s="268"/>
    </row>
    <row r="4" spans="1:5" ht="18" customHeight="1" x14ac:dyDescent="0.25">
      <c r="A4" s="269" t="s">
        <v>86</v>
      </c>
      <c r="B4" s="270">
        <f>'KT AP-bezogene Leistungen'!K50</f>
        <v>0</v>
      </c>
      <c r="C4" s="265" t="s">
        <v>118</v>
      </c>
      <c r="D4" s="268">
        <f>B4/'KT AP-bezogene Leistungen'!E8</f>
        <v>0</v>
      </c>
    </row>
    <row r="5" spans="1:5" ht="18" customHeight="1" x14ac:dyDescent="0.25">
      <c r="A5" s="269" t="s">
        <v>161</v>
      </c>
      <c r="B5" s="270">
        <f>'KT Nicht-AP-bezogene Leistungen'!L44</f>
        <v>0</v>
      </c>
      <c r="C5" s="265" t="s">
        <v>118</v>
      </c>
      <c r="D5" s="268">
        <f>B5/'KT AP-bezogene Leistungen'!E8</f>
        <v>0</v>
      </c>
    </row>
    <row r="6" spans="1:5" ht="18" customHeight="1" x14ac:dyDescent="0.25">
      <c r="A6" s="269"/>
      <c r="B6" s="270"/>
      <c r="C6" s="265"/>
      <c r="D6" s="268"/>
    </row>
    <row r="7" spans="1:5" ht="18" customHeight="1" x14ac:dyDescent="0.35">
      <c r="A7" s="269" t="s">
        <v>206</v>
      </c>
      <c r="B7" s="271"/>
      <c r="C7" s="265" t="s">
        <v>118</v>
      </c>
      <c r="D7" s="268">
        <f>B7/'KT AP-bezogene Leistungen'!E8</f>
        <v>0</v>
      </c>
      <c r="E7" s="260" t="s">
        <v>207</v>
      </c>
    </row>
    <row r="8" spans="1:5" ht="18" customHeight="1" x14ac:dyDescent="0.25">
      <c r="A8" s="269" t="s">
        <v>68</v>
      </c>
      <c r="B8" s="271"/>
      <c r="C8" s="265" t="s">
        <v>118</v>
      </c>
      <c r="D8" s="268">
        <f>B8/'KT AP-bezogene Leistungen'!E8</f>
        <v>0</v>
      </c>
      <c r="E8" s="260" t="s">
        <v>208</v>
      </c>
    </row>
    <row r="9" spans="1:5" ht="18" customHeight="1" x14ac:dyDescent="0.25">
      <c r="A9" s="269"/>
      <c r="B9" s="270"/>
      <c r="C9" s="265"/>
      <c r="D9" s="268"/>
    </row>
    <row r="10" spans="1:5" ht="18" customHeight="1" x14ac:dyDescent="0.25">
      <c r="A10" s="272" t="s">
        <v>60</v>
      </c>
      <c r="B10" s="270"/>
      <c r="C10" s="273"/>
      <c r="D10" s="268"/>
    </row>
    <row r="11" spans="1:5" ht="18" customHeight="1" x14ac:dyDescent="0.25">
      <c r="A11" s="274" t="s">
        <v>209</v>
      </c>
      <c r="B11" s="270">
        <f>('KT AP-bezogene Leistungen'!E8)*C10/4</f>
        <v>0</v>
      </c>
      <c r="C11" s="265" t="s">
        <v>118</v>
      </c>
      <c r="D11" s="268">
        <f>B11/'KT AP-bezogene Leistungen'!E8</f>
        <v>0</v>
      </c>
    </row>
    <row r="12" spans="1:5" ht="18" customHeight="1" x14ac:dyDescent="0.3">
      <c r="A12" s="275"/>
      <c r="B12" s="270"/>
      <c r="C12" s="265"/>
      <c r="D12" s="268"/>
    </row>
    <row r="13" spans="1:5" ht="18" customHeight="1" x14ac:dyDescent="0.25">
      <c r="A13" s="272" t="s">
        <v>210</v>
      </c>
      <c r="B13" s="270"/>
      <c r="C13" s="276"/>
      <c r="D13" s="268"/>
    </row>
    <row r="14" spans="1:5" ht="18" customHeight="1" x14ac:dyDescent="0.25">
      <c r="A14" s="272" t="s">
        <v>211</v>
      </c>
      <c r="B14" s="277"/>
      <c r="C14" s="278"/>
      <c r="D14" s="268"/>
      <c r="E14" s="260" t="s">
        <v>212</v>
      </c>
    </row>
    <row r="15" spans="1:5" ht="18" customHeight="1" x14ac:dyDescent="0.25">
      <c r="A15" s="272" t="s">
        <v>213</v>
      </c>
      <c r="B15" s="277"/>
      <c r="C15" s="278"/>
      <c r="D15" s="268"/>
    </row>
    <row r="16" spans="1:5" ht="18" customHeight="1" x14ac:dyDescent="0.25">
      <c r="A16" s="274" t="s">
        <v>214</v>
      </c>
      <c r="B16" s="277"/>
      <c r="C16" s="265" t="s">
        <v>118</v>
      </c>
      <c r="D16" s="279">
        <f>B16*C13/'KT AP-bezogene Leistungen'!E8</f>
        <v>0</v>
      </c>
      <c r="E16" s="260" t="s">
        <v>215</v>
      </c>
    </row>
    <row r="17" spans="1:5" ht="18" customHeight="1" x14ac:dyDescent="0.25">
      <c r="A17" s="274"/>
      <c r="B17" s="270"/>
      <c r="C17" s="265"/>
      <c r="D17" s="268"/>
    </row>
    <row r="18" spans="1:5" ht="18" customHeight="1" x14ac:dyDescent="0.25">
      <c r="A18" s="274" t="s">
        <v>216</v>
      </c>
      <c r="B18" s="270"/>
      <c r="C18" s="265"/>
      <c r="D18" s="268"/>
    </row>
    <row r="19" spans="1:5" ht="18" customHeight="1" x14ac:dyDescent="0.25">
      <c r="A19" s="272" t="s">
        <v>217</v>
      </c>
      <c r="B19" s="270"/>
      <c r="C19" s="280"/>
      <c r="D19" s="268"/>
      <c r="E19" s="257"/>
    </row>
    <row r="20" spans="1:5" ht="18" customHeight="1" x14ac:dyDescent="0.25">
      <c r="A20" s="272" t="s">
        <v>218</v>
      </c>
      <c r="B20" s="277"/>
      <c r="C20" s="281"/>
      <c r="D20" s="268"/>
      <c r="E20" s="260" t="s">
        <v>219</v>
      </c>
    </row>
    <row r="21" spans="1:5" ht="18" customHeight="1" x14ac:dyDescent="0.25">
      <c r="A21" s="272" t="s">
        <v>213</v>
      </c>
      <c r="B21" s="277"/>
      <c r="C21" s="281"/>
      <c r="D21" s="268"/>
      <c r="E21" s="260" t="s">
        <v>220</v>
      </c>
    </row>
    <row r="22" spans="1:5" ht="18" customHeight="1" x14ac:dyDescent="0.25">
      <c r="A22" s="272" t="s">
        <v>221</v>
      </c>
      <c r="B22" s="277"/>
      <c r="C22" s="282" t="s">
        <v>222</v>
      </c>
      <c r="D22" s="279">
        <f>B22*C19/'KT AP-bezogene Leistungen'!E8</f>
        <v>0</v>
      </c>
      <c r="E22" s="260" t="s">
        <v>223</v>
      </c>
    </row>
    <row r="23" spans="1:5" ht="18" customHeight="1" x14ac:dyDescent="0.25">
      <c r="A23" s="274"/>
      <c r="B23" s="270"/>
      <c r="C23" s="283"/>
      <c r="D23" s="268"/>
    </row>
    <row r="24" spans="1:5" ht="18" customHeight="1" x14ac:dyDescent="0.25">
      <c r="A24" s="269" t="s">
        <v>224</v>
      </c>
      <c r="B24" s="270"/>
      <c r="C24" s="265"/>
      <c r="D24" s="268"/>
    </row>
    <row r="25" spans="1:5" ht="18" customHeight="1" x14ac:dyDescent="0.25">
      <c r="A25" s="269" t="s">
        <v>69</v>
      </c>
      <c r="B25" s="284"/>
      <c r="C25" s="265" t="s">
        <v>118</v>
      </c>
      <c r="D25" s="268">
        <f>B25/'KT AP-bezogene Leistungen'!E8</f>
        <v>0</v>
      </c>
    </row>
    <row r="26" spans="1:5" ht="18" customHeight="1" x14ac:dyDescent="0.25">
      <c r="A26" s="269" t="s">
        <v>70</v>
      </c>
      <c r="B26" s="284"/>
      <c r="C26" s="265" t="s">
        <v>118</v>
      </c>
      <c r="D26" s="268">
        <f>B26/'KT AP-bezogene Leistungen'!E8</f>
        <v>0</v>
      </c>
    </row>
    <row r="27" spans="1:5" ht="18" customHeight="1" x14ac:dyDescent="0.25">
      <c r="A27" s="269" t="s">
        <v>71</v>
      </c>
      <c r="B27" s="271"/>
      <c r="C27" s="265" t="s">
        <v>118</v>
      </c>
      <c r="D27" s="268">
        <f>B27/'KT AP-bezogene Leistungen'!E8</f>
        <v>0</v>
      </c>
      <c r="E27" s="260" t="s">
        <v>225</v>
      </c>
    </row>
    <row r="28" spans="1:5" ht="18" customHeight="1" x14ac:dyDescent="0.25">
      <c r="A28" s="269" t="s">
        <v>72</v>
      </c>
      <c r="B28" s="271"/>
      <c r="C28" s="265" t="s">
        <v>118</v>
      </c>
      <c r="D28" s="268">
        <f>B28/'KT AP-bezogene Leistungen'!E8</f>
        <v>0</v>
      </c>
      <c r="E28" s="260" t="s">
        <v>226</v>
      </c>
    </row>
    <row r="29" spans="1:5" ht="18" customHeight="1" x14ac:dyDescent="0.25">
      <c r="A29" s="267" t="s">
        <v>73</v>
      </c>
      <c r="B29" s="270"/>
      <c r="C29" s="285"/>
      <c r="D29" s="268"/>
    </row>
    <row r="30" spans="1:5" ht="18" customHeight="1" x14ac:dyDescent="0.25">
      <c r="A30" s="269" t="s">
        <v>227</v>
      </c>
      <c r="B30" s="270">
        <f>(('KT AP-bezogene Leistungen'!E4)*C29)/150</f>
        <v>0</v>
      </c>
      <c r="C30" s="265" t="s">
        <v>118</v>
      </c>
      <c r="D30" s="268">
        <f>B30/'KT AP-bezogene Leistungen'!E8</f>
        <v>0</v>
      </c>
      <c r="E30" s="260" t="s">
        <v>228</v>
      </c>
    </row>
    <row r="31" spans="1:5" ht="18" customHeight="1" x14ac:dyDescent="0.25">
      <c r="A31" s="269" t="s">
        <v>229</v>
      </c>
      <c r="B31" s="270">
        <f>(9*(SUM(('KT AP-bezogene Leistungen'!G27*'KT AP-bezogene Leistungen'!J27)+('KT AP-bezogene Leistungen'!G30*'KT AP-bezogene Leistungen'!J30)+('KT AP-bezogene Leistungen'!G31*'KT AP-bezogene Leistungen'!J31)))/150)*'KT AP-bezogene Leistungen'!E4</f>
        <v>0</v>
      </c>
      <c r="C31" s="265" t="s">
        <v>118</v>
      </c>
      <c r="D31" s="268">
        <f>B31/'KT AP-bezogene Leistungen'!E8</f>
        <v>0</v>
      </c>
      <c r="E31" s="260" t="s">
        <v>230</v>
      </c>
    </row>
    <row r="32" spans="1:5" ht="18" customHeight="1" x14ac:dyDescent="0.25">
      <c r="A32" s="267" t="s">
        <v>231</v>
      </c>
      <c r="B32" s="270"/>
      <c r="C32" s="286"/>
      <c r="D32" s="268"/>
    </row>
    <row r="33" spans="1:5" ht="18" customHeight="1" x14ac:dyDescent="0.25">
      <c r="A33" s="269" t="s">
        <v>232</v>
      </c>
      <c r="B33" s="270">
        <f>(14*'KT AP-bezogene Leistungen'!E5)*'KT Gesamtkalkulation'!C32</f>
        <v>0</v>
      </c>
      <c r="C33" s="265"/>
      <c r="D33" s="268">
        <f>B33/'KT AP-bezogene Leistungen'!E8</f>
        <v>0</v>
      </c>
    </row>
    <row r="34" spans="1:5" ht="18" customHeight="1" x14ac:dyDescent="0.25">
      <c r="A34" s="269"/>
      <c r="B34" s="270"/>
      <c r="C34" s="265"/>
      <c r="D34" s="268"/>
    </row>
    <row r="35" spans="1:5" ht="18" customHeight="1" x14ac:dyDescent="0.25">
      <c r="A35" s="269" t="s">
        <v>233</v>
      </c>
      <c r="B35" s="270">
        <f>SUM(B4:B33)</f>
        <v>0</v>
      </c>
      <c r="C35" s="265" t="s">
        <v>118</v>
      </c>
      <c r="D35" s="268">
        <f>B35/'KT AP-bezogene Leistungen'!E8</f>
        <v>0</v>
      </c>
    </row>
    <row r="36" spans="1:5" ht="18" customHeight="1" x14ac:dyDescent="0.25">
      <c r="A36" s="267"/>
      <c r="B36" s="253"/>
      <c r="C36" s="265"/>
      <c r="D36" s="268"/>
    </row>
    <row r="37" spans="1:5" ht="18" customHeight="1" x14ac:dyDescent="0.35">
      <c r="A37" s="269" t="s">
        <v>234</v>
      </c>
      <c r="B37" s="287">
        <f>B35/'KT AP-bezogene Leistungen'!E8</f>
        <v>0</v>
      </c>
      <c r="C37" s="288"/>
      <c r="D37" s="268"/>
    </row>
    <row r="38" spans="1:5" ht="18" customHeight="1" x14ac:dyDescent="0.35">
      <c r="A38" s="269"/>
      <c r="B38" s="287"/>
      <c r="C38" s="288"/>
      <c r="D38" s="268"/>
    </row>
    <row r="39" spans="1:5" ht="18" customHeight="1" x14ac:dyDescent="0.25">
      <c r="A39" s="289" t="s">
        <v>235</v>
      </c>
      <c r="B39" s="290"/>
      <c r="C39" s="276"/>
      <c r="D39" s="268"/>
      <c r="E39" s="260" t="s">
        <v>74</v>
      </c>
    </row>
    <row r="40" spans="1:5" ht="18" customHeight="1" x14ac:dyDescent="0.25">
      <c r="A40" s="274" t="s">
        <v>236</v>
      </c>
      <c r="B40" s="291">
        <f>B37*C39</f>
        <v>0</v>
      </c>
      <c r="C40" s="265" t="s">
        <v>118</v>
      </c>
      <c r="D40" s="268">
        <f>B40/'KT AP-bezogene Leistungen'!E8</f>
        <v>0</v>
      </c>
    </row>
    <row r="41" spans="1:5" ht="18" customHeight="1" x14ac:dyDescent="0.25">
      <c r="A41" s="267"/>
      <c r="B41" s="290"/>
      <c r="C41" s="265"/>
      <c r="D41" s="268"/>
    </row>
    <row r="42" spans="1:5" ht="24.75" customHeight="1" x14ac:dyDescent="0.35">
      <c r="A42" s="292" t="s">
        <v>237</v>
      </c>
      <c r="B42" s="287">
        <f>B37+D40</f>
        <v>0</v>
      </c>
      <c r="C42" s="265"/>
      <c r="D42" s="268"/>
    </row>
    <row r="43" spans="1:5" ht="24.75" customHeight="1" x14ac:dyDescent="0.35">
      <c r="A43" s="292"/>
      <c r="B43" s="287"/>
      <c r="C43" s="265"/>
      <c r="D43" s="268"/>
    </row>
    <row r="44" spans="1:5" ht="24.75" customHeight="1" x14ac:dyDescent="0.35">
      <c r="A44" s="292" t="s">
        <v>238</v>
      </c>
      <c r="B44" s="287">
        <f>B42/25</f>
        <v>0</v>
      </c>
      <c r="C44" s="265"/>
      <c r="D44" s="268">
        <f>B42/50</f>
        <v>0</v>
      </c>
    </row>
    <row r="45" spans="1:5" ht="24.75" customHeight="1" x14ac:dyDescent="0.35">
      <c r="A45" s="292"/>
      <c r="B45" s="287"/>
      <c r="C45" s="265"/>
      <c r="D45" s="268"/>
    </row>
    <row r="46" spans="1:5" ht="24.75" customHeight="1" x14ac:dyDescent="0.35">
      <c r="A46" s="293" t="s">
        <v>239</v>
      </c>
      <c r="B46" s="294">
        <f>B42+B44</f>
        <v>0</v>
      </c>
      <c r="C46" s="295" t="s">
        <v>240</v>
      </c>
      <c r="D46" s="268">
        <f>B46</f>
        <v>0</v>
      </c>
    </row>
    <row r="47" spans="1:5" ht="24.75" customHeight="1" x14ac:dyDescent="0.3">
      <c r="A47" s="42" t="s">
        <v>241</v>
      </c>
      <c r="B47" s="296">
        <f>'KT AP-bezogene Leistungen'!E8</f>
        <v>1503.4249999999997</v>
      </c>
      <c r="C47" s="297" t="s">
        <v>242</v>
      </c>
      <c r="D47" s="268"/>
    </row>
    <row r="48" spans="1:5" ht="24.75" customHeight="1" x14ac:dyDescent="0.3">
      <c r="A48" s="298" t="s">
        <v>243</v>
      </c>
      <c r="B48" s="299">
        <f>B46*'KT AP-bezogene Leistungen'!E8</f>
        <v>0</v>
      </c>
      <c r="C48" s="300" t="s">
        <v>118</v>
      </c>
      <c r="D48" s="301"/>
      <c r="E48" s="260" t="s">
        <v>244</v>
      </c>
    </row>
    <row r="49" spans="1:5" ht="24.75" customHeight="1" x14ac:dyDescent="0.35">
      <c r="A49" s="293"/>
      <c r="B49" s="302"/>
      <c r="C49" s="265"/>
      <c r="D49" s="268"/>
    </row>
    <row r="50" spans="1:5" ht="24.75" customHeight="1" x14ac:dyDescent="0.35">
      <c r="A50" s="293" t="s">
        <v>245</v>
      </c>
      <c r="B50" s="302"/>
      <c r="C50" s="265"/>
      <c r="D50" s="268"/>
    </row>
    <row r="51" spans="1:5" ht="24.75" customHeight="1" x14ac:dyDescent="0.35">
      <c r="A51" s="272" t="s">
        <v>246</v>
      </c>
      <c r="B51" s="302"/>
      <c r="C51" s="280"/>
      <c r="D51" s="268"/>
    </row>
    <row r="52" spans="1:5" ht="24.75" customHeight="1" x14ac:dyDescent="0.35">
      <c r="A52" s="293" t="s">
        <v>247</v>
      </c>
      <c r="B52" s="303">
        <f>(C51/'KT AP-bezogene Leistungen'!E8)</f>
        <v>0</v>
      </c>
      <c r="C52" s="265"/>
      <c r="D52" s="268">
        <f>C51/'KT AP-bezogene Leistungen'!E8</f>
        <v>0</v>
      </c>
    </row>
    <row r="53" spans="1:5" ht="24.75" customHeight="1" x14ac:dyDescent="0.35">
      <c r="A53" s="272" t="s">
        <v>76</v>
      </c>
      <c r="B53" s="302"/>
      <c r="C53" s="304"/>
      <c r="D53" s="268">
        <f>C53/'KT AP-bezogene Leistungen'!E8</f>
        <v>0</v>
      </c>
    </row>
    <row r="54" spans="1:5" ht="24.75" customHeight="1" x14ac:dyDescent="0.35">
      <c r="A54" s="272" t="s">
        <v>77</v>
      </c>
      <c r="B54" s="302"/>
      <c r="C54" s="280"/>
      <c r="D54" s="268">
        <f>C54/'KT AP-bezogene Leistungen'!E8</f>
        <v>0</v>
      </c>
    </row>
    <row r="55" spans="1:5" ht="24.75" customHeight="1" x14ac:dyDescent="0.35">
      <c r="A55" s="293" t="s">
        <v>248</v>
      </c>
      <c r="B55" s="303">
        <f>((C53+C54)/'KT AP-bezogene Leistungen'!E8)</f>
        <v>0</v>
      </c>
      <c r="C55" s="265"/>
      <c r="D55" s="268"/>
    </row>
    <row r="56" spans="1:5" ht="24.75" customHeight="1" x14ac:dyDescent="0.35">
      <c r="A56" s="305"/>
      <c r="B56" s="306"/>
      <c r="C56" s="307"/>
      <c r="D56" s="301"/>
    </row>
    <row r="57" spans="1:5" ht="24.75" customHeight="1" x14ac:dyDescent="0.35">
      <c r="A57" s="293" t="s">
        <v>249</v>
      </c>
      <c r="B57" s="294">
        <f>B46-(SUM(B52+B55))</f>
        <v>0</v>
      </c>
      <c r="C57" s="308" t="s">
        <v>240</v>
      </c>
      <c r="D57" s="268">
        <f>B57</f>
        <v>0</v>
      </c>
    </row>
    <row r="58" spans="1:5" ht="24.75" customHeight="1" x14ac:dyDescent="0.25">
      <c r="A58" s="272" t="s">
        <v>250</v>
      </c>
      <c r="B58" s="270">
        <f>(B57*'KT AP-bezogene Leistungen'!E8)</f>
        <v>0</v>
      </c>
      <c r="C58" s="265" t="s">
        <v>118</v>
      </c>
      <c r="D58" s="268"/>
    </row>
    <row r="59" spans="1:5" ht="24.75" customHeight="1" x14ac:dyDescent="0.35">
      <c r="A59" s="305"/>
      <c r="B59" s="309"/>
      <c r="C59" s="307"/>
      <c r="D59" s="301"/>
    </row>
    <row r="60" spans="1:5" ht="18" customHeight="1" x14ac:dyDescent="0.25">
      <c r="A60" s="264"/>
      <c r="B60" s="264"/>
      <c r="C60" s="310"/>
      <c r="D60" s="311"/>
    </row>
    <row r="61" spans="1:5" ht="18" customHeight="1" x14ac:dyDescent="0.25">
      <c r="A61" s="312" t="s">
        <v>251</v>
      </c>
      <c r="B61" s="264"/>
      <c r="C61" s="264"/>
      <c r="D61" s="313"/>
      <c r="E61" s="314"/>
    </row>
    <row r="62" spans="1:5" ht="18" customHeight="1" x14ac:dyDescent="0.25">
      <c r="A62" s="264" t="s">
        <v>252</v>
      </c>
      <c r="B62" s="264"/>
      <c r="C62" s="264"/>
      <c r="D62" s="313"/>
      <c r="E62" s="314"/>
    </row>
    <row r="63" spans="1:5" ht="18" customHeight="1" x14ac:dyDescent="0.25">
      <c r="A63" s="264" t="s">
        <v>253</v>
      </c>
      <c r="B63" s="264"/>
      <c r="C63" s="315"/>
      <c r="D63" s="313"/>
    </row>
    <row r="64" spans="1:5" ht="18" customHeight="1" x14ac:dyDescent="0.25">
      <c r="A64" s="316"/>
      <c r="B64" s="316"/>
      <c r="C64" s="317"/>
      <c r="D64" s="318"/>
    </row>
  </sheetData>
  <sheetProtection algorithmName="SHA-512" hashValue="vqg6C+ukJdLomIyvv+rd/nGdwh6b5FMm1vof+Fk6+ZPJJXed6Dx32V6VcF3OPoVUAsPe/v0rQyRaB04Ub2oZfA==" saltValue="OgtBUS2ogA0bJauxXbWv6w==" spinCount="100000" sheet="1" objects="1" scenarios="1"/>
  <printOptions horizontalCentered="1" verticalCentered="1"/>
  <pageMargins left="0.74791666666666701" right="0.74791666666666701" top="0.98402777777777795" bottom="0.98402777777777795" header="0.511811023622047" footer="0.511811023622047"/>
  <pageSetup paperSize="9" orientation="landscape"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91"/>
  <sheetViews>
    <sheetView topLeftCell="A19" zoomScaleNormal="100" workbookViewId="0">
      <selection activeCell="A19" sqref="A19"/>
    </sheetView>
  </sheetViews>
  <sheetFormatPr baseColWidth="10" defaultColWidth="10.6328125" defaultRowHeight="12.5" x14ac:dyDescent="0.25"/>
  <cols>
    <col min="1" max="1" width="17.36328125" style="6" customWidth="1"/>
    <col min="2" max="2" width="19.1796875" style="6" customWidth="1"/>
    <col min="3" max="3" width="79.36328125" style="6" customWidth="1"/>
    <col min="4" max="16384" width="10.6328125" style="6"/>
  </cols>
  <sheetData>
    <row r="1" spans="1:3" ht="14" x14ac:dyDescent="0.3">
      <c r="A1" s="8" t="s">
        <v>254</v>
      </c>
      <c r="B1" s="9"/>
      <c r="C1" s="9"/>
    </row>
    <row r="2" spans="1:3" ht="14" x14ac:dyDescent="0.3">
      <c r="A2" s="9"/>
      <c r="B2" s="9"/>
      <c r="C2" s="9"/>
    </row>
    <row r="3" spans="1:3" ht="14" x14ac:dyDescent="0.3">
      <c r="A3" s="14" t="s">
        <v>1</v>
      </c>
      <c r="B3" s="13" t="s">
        <v>2</v>
      </c>
      <c r="C3" s="14" t="s">
        <v>255</v>
      </c>
    </row>
    <row r="4" spans="1:3" ht="14" x14ac:dyDescent="0.3">
      <c r="A4" s="18"/>
      <c r="B4" s="9" t="s">
        <v>256</v>
      </c>
      <c r="C4" s="9" t="s">
        <v>257</v>
      </c>
    </row>
    <row r="5" spans="1:3" ht="14" x14ac:dyDescent="0.3">
      <c r="A5" s="18"/>
      <c r="B5" s="9" t="s">
        <v>256</v>
      </c>
      <c r="C5" s="9" t="s">
        <v>258</v>
      </c>
    </row>
    <row r="6" spans="1:3" ht="14" x14ac:dyDescent="0.3">
      <c r="A6" s="18"/>
      <c r="B6" s="9" t="s">
        <v>256</v>
      </c>
      <c r="C6" s="9" t="s">
        <v>259</v>
      </c>
    </row>
    <row r="7" spans="1:3" ht="14" x14ac:dyDescent="0.3">
      <c r="A7" s="18"/>
      <c r="B7" s="9" t="s">
        <v>256</v>
      </c>
      <c r="C7" s="9" t="s">
        <v>260</v>
      </c>
    </row>
    <row r="8" spans="1:3" ht="14" x14ac:dyDescent="0.3">
      <c r="A8" s="18"/>
      <c r="B8" s="9" t="s">
        <v>256</v>
      </c>
      <c r="C8" s="9" t="s">
        <v>261</v>
      </c>
    </row>
    <row r="9" spans="1:3" ht="14" x14ac:dyDescent="0.3">
      <c r="A9" s="18"/>
      <c r="B9" s="9" t="s">
        <v>256</v>
      </c>
      <c r="C9" s="9" t="s">
        <v>262</v>
      </c>
    </row>
    <row r="10" spans="1:3" ht="14" x14ac:dyDescent="0.3">
      <c r="A10" s="18">
        <f>A4*5</f>
        <v>0</v>
      </c>
      <c r="B10" s="9" t="s">
        <v>263</v>
      </c>
      <c r="C10" s="9" t="s">
        <v>257</v>
      </c>
    </row>
    <row r="11" spans="1:3" ht="14" x14ac:dyDescent="0.3">
      <c r="A11" s="18">
        <f>A5*5</f>
        <v>0</v>
      </c>
      <c r="B11" s="9" t="s">
        <v>263</v>
      </c>
      <c r="C11" s="9" t="s">
        <v>258</v>
      </c>
    </row>
    <row r="12" spans="1:3" ht="14" x14ac:dyDescent="0.3">
      <c r="A12" s="18">
        <f>A6*5</f>
        <v>0</v>
      </c>
      <c r="B12" s="9" t="s">
        <v>263</v>
      </c>
      <c r="C12" s="9" t="s">
        <v>259</v>
      </c>
    </row>
    <row r="13" spans="1:3" ht="14" x14ac:dyDescent="0.3">
      <c r="A13" s="18">
        <f>A7*5</f>
        <v>0</v>
      </c>
      <c r="B13" s="9" t="s">
        <v>263</v>
      </c>
      <c r="C13" s="9" t="s">
        <v>260</v>
      </c>
    </row>
    <row r="14" spans="1:3" ht="14" x14ac:dyDescent="0.3">
      <c r="A14" s="18">
        <f>A8*5</f>
        <v>0</v>
      </c>
      <c r="B14" s="9" t="s">
        <v>263</v>
      </c>
      <c r="C14" s="9" t="s">
        <v>261</v>
      </c>
    </row>
    <row r="15" spans="1:3" ht="14" x14ac:dyDescent="0.3">
      <c r="A15" s="18"/>
      <c r="B15" s="9" t="s">
        <v>263</v>
      </c>
      <c r="C15" s="9" t="s">
        <v>262</v>
      </c>
    </row>
    <row r="16" spans="1:3" ht="14" x14ac:dyDescent="0.3">
      <c r="A16" s="18"/>
      <c r="B16" s="9" t="s">
        <v>264</v>
      </c>
      <c r="C16" s="9" t="s">
        <v>257</v>
      </c>
    </row>
    <row r="17" spans="1:3" ht="14" x14ac:dyDescent="0.3">
      <c r="A17" s="18"/>
      <c r="B17" s="9" t="s">
        <v>264</v>
      </c>
      <c r="C17" s="9" t="s">
        <v>258</v>
      </c>
    </row>
    <row r="18" spans="1:3" ht="14" x14ac:dyDescent="0.3">
      <c r="A18" s="18"/>
      <c r="B18" s="9" t="s">
        <v>264</v>
      </c>
      <c r="C18" s="9" t="s">
        <v>259</v>
      </c>
    </row>
    <row r="19" spans="1:3" ht="14" x14ac:dyDescent="0.3">
      <c r="A19" s="18"/>
      <c r="B19" s="9" t="s">
        <v>264</v>
      </c>
      <c r="C19" s="9" t="s">
        <v>260</v>
      </c>
    </row>
    <row r="20" spans="1:3" ht="14" x14ac:dyDescent="0.3">
      <c r="A20" s="18"/>
      <c r="B20" s="9" t="s">
        <v>264</v>
      </c>
      <c r="C20" s="9" t="s">
        <v>261</v>
      </c>
    </row>
    <row r="21" spans="1:3" ht="14" x14ac:dyDescent="0.3">
      <c r="A21" s="18"/>
      <c r="B21" s="9" t="s">
        <v>264</v>
      </c>
      <c r="C21" s="9" t="s">
        <v>262</v>
      </c>
    </row>
    <row r="22" spans="1:3" ht="14" x14ac:dyDescent="0.3">
      <c r="A22" s="18"/>
      <c r="B22" s="9"/>
      <c r="C22" s="9"/>
    </row>
    <row r="23" spans="1:3" ht="14" x14ac:dyDescent="0.3">
      <c r="A23" s="14" t="s">
        <v>1</v>
      </c>
      <c r="B23" s="13" t="s">
        <v>2</v>
      </c>
      <c r="C23" s="14" t="s">
        <v>265</v>
      </c>
    </row>
    <row r="24" spans="1:3" ht="14" x14ac:dyDescent="0.3">
      <c r="A24" s="319"/>
      <c r="B24" s="319"/>
      <c r="C24" s="320" t="s">
        <v>266</v>
      </c>
    </row>
    <row r="25" spans="1:3" ht="14" x14ac:dyDescent="0.3">
      <c r="A25" s="18"/>
      <c r="B25" s="9" t="s">
        <v>64</v>
      </c>
      <c r="C25" s="321" t="s">
        <v>267</v>
      </c>
    </row>
    <row r="26" spans="1:3" ht="14" x14ac:dyDescent="0.3">
      <c r="A26" s="18"/>
      <c r="B26" s="9" t="s">
        <v>64</v>
      </c>
      <c r="C26" s="321" t="s">
        <v>268</v>
      </c>
    </row>
    <row r="27" spans="1:3" ht="14" x14ac:dyDescent="0.3">
      <c r="A27" s="18"/>
      <c r="B27" s="9" t="s">
        <v>64</v>
      </c>
      <c r="C27" s="321" t="s">
        <v>269</v>
      </c>
    </row>
    <row r="28" spans="1:3" ht="14" x14ac:dyDescent="0.3">
      <c r="A28" s="18"/>
      <c r="B28" s="9" t="s">
        <v>64</v>
      </c>
      <c r="C28" s="321" t="s">
        <v>270</v>
      </c>
    </row>
    <row r="29" spans="1:3" ht="14" x14ac:dyDescent="0.3">
      <c r="A29" s="18"/>
      <c r="B29" s="9" t="s">
        <v>64</v>
      </c>
      <c r="C29" s="321" t="s">
        <v>271</v>
      </c>
    </row>
    <row r="30" spans="1:3" ht="14" x14ac:dyDescent="0.3">
      <c r="A30" s="319"/>
      <c r="B30" s="319"/>
      <c r="C30" s="320" t="s">
        <v>272</v>
      </c>
    </row>
    <row r="31" spans="1:3" ht="14" x14ac:dyDescent="0.3">
      <c r="A31" s="18"/>
      <c r="B31" s="9" t="s">
        <v>64</v>
      </c>
      <c r="C31" s="321" t="s">
        <v>273</v>
      </c>
    </row>
    <row r="32" spans="1:3" ht="14" x14ac:dyDescent="0.3">
      <c r="A32" s="18"/>
      <c r="B32" s="9" t="s">
        <v>64</v>
      </c>
      <c r="C32" s="9" t="s">
        <v>274</v>
      </c>
    </row>
    <row r="33" spans="1:3" ht="14" x14ac:dyDescent="0.3">
      <c r="A33" s="18"/>
      <c r="B33" s="9" t="s">
        <v>64</v>
      </c>
      <c r="C33" s="9" t="s">
        <v>275</v>
      </c>
    </row>
    <row r="34" spans="1:3" ht="14" x14ac:dyDescent="0.3">
      <c r="A34" s="18"/>
      <c r="B34" s="9" t="s">
        <v>64</v>
      </c>
      <c r="C34" s="9" t="s">
        <v>276</v>
      </c>
    </row>
    <row r="35" spans="1:3" ht="14" x14ac:dyDescent="0.3">
      <c r="A35" s="18"/>
      <c r="B35" s="9" t="s">
        <v>64</v>
      </c>
      <c r="C35" s="9" t="s">
        <v>277</v>
      </c>
    </row>
    <row r="36" spans="1:3" ht="14" x14ac:dyDescent="0.3">
      <c r="A36" s="18"/>
      <c r="B36" s="9" t="s">
        <v>64</v>
      </c>
      <c r="C36" s="9" t="s">
        <v>278</v>
      </c>
    </row>
    <row r="37" spans="1:3" ht="14" x14ac:dyDescent="0.3">
      <c r="A37" s="18"/>
      <c r="B37" s="9" t="s">
        <v>64</v>
      </c>
      <c r="C37" s="9" t="s">
        <v>279</v>
      </c>
    </row>
    <row r="38" spans="1:3" ht="14" x14ac:dyDescent="0.3">
      <c r="A38" s="18"/>
      <c r="B38" s="9" t="s">
        <v>64</v>
      </c>
      <c r="C38" s="9" t="s">
        <v>280</v>
      </c>
    </row>
    <row r="39" spans="1:3" ht="14" x14ac:dyDescent="0.3">
      <c r="A39" s="18"/>
      <c r="B39" s="9" t="s">
        <v>64</v>
      </c>
      <c r="C39" s="9" t="s">
        <v>281</v>
      </c>
    </row>
    <row r="40" spans="1:3" ht="14" x14ac:dyDescent="0.3">
      <c r="A40" s="18"/>
      <c r="B40" s="9" t="s">
        <v>64</v>
      </c>
      <c r="C40" s="9" t="s">
        <v>282</v>
      </c>
    </row>
    <row r="41" spans="1:3" ht="14" x14ac:dyDescent="0.3">
      <c r="A41" s="18"/>
      <c r="B41" s="9" t="s">
        <v>64</v>
      </c>
      <c r="C41" s="9" t="s">
        <v>283</v>
      </c>
    </row>
    <row r="42" spans="1:3" ht="14" x14ac:dyDescent="0.3">
      <c r="A42" s="18"/>
      <c r="B42" s="9" t="s">
        <v>64</v>
      </c>
      <c r="C42" s="9" t="s">
        <v>284</v>
      </c>
    </row>
    <row r="43" spans="1:3" ht="14" x14ac:dyDescent="0.3">
      <c r="A43" s="18"/>
      <c r="B43" s="9" t="s">
        <v>64</v>
      </c>
      <c r="C43" s="9" t="s">
        <v>285</v>
      </c>
    </row>
    <row r="44" spans="1:3" ht="14" x14ac:dyDescent="0.3">
      <c r="A44" s="18"/>
      <c r="B44" s="9" t="s">
        <v>64</v>
      </c>
      <c r="C44" s="9" t="s">
        <v>286</v>
      </c>
    </row>
    <row r="45" spans="1:3" ht="14" x14ac:dyDescent="0.3">
      <c r="A45" s="18"/>
      <c r="B45" s="9" t="s">
        <v>64</v>
      </c>
      <c r="C45" s="9" t="s">
        <v>287</v>
      </c>
    </row>
    <row r="46" spans="1:3" ht="14" x14ac:dyDescent="0.3">
      <c r="A46" s="319"/>
      <c r="B46" s="319"/>
      <c r="C46" s="320" t="s">
        <v>80</v>
      </c>
    </row>
    <row r="47" spans="1:3" ht="14" x14ac:dyDescent="0.3">
      <c r="A47" s="322"/>
      <c r="B47" s="9" t="s">
        <v>64</v>
      </c>
      <c r="C47" s="9" t="s">
        <v>288</v>
      </c>
    </row>
    <row r="48" spans="1:3" ht="14" x14ac:dyDescent="0.3">
      <c r="A48" s="322"/>
      <c r="B48" s="9" t="s">
        <v>64</v>
      </c>
      <c r="C48" s="9" t="s">
        <v>289</v>
      </c>
    </row>
    <row r="49" spans="1:3" ht="14" x14ac:dyDescent="0.3">
      <c r="A49" s="323"/>
      <c r="B49" s="9" t="s">
        <v>64</v>
      </c>
      <c r="C49" s="9" t="s">
        <v>290</v>
      </c>
    </row>
    <row r="50" spans="1:3" ht="14" x14ac:dyDescent="0.3">
      <c r="A50" s="323"/>
      <c r="B50" s="9" t="s">
        <v>64</v>
      </c>
      <c r="C50" s="9" t="s">
        <v>291</v>
      </c>
    </row>
    <row r="51" spans="1:3" ht="14" x14ac:dyDescent="0.3">
      <c r="A51" s="323"/>
      <c r="B51" s="9" t="s">
        <v>64</v>
      </c>
      <c r="C51" s="9" t="s">
        <v>292</v>
      </c>
    </row>
    <row r="52" spans="1:3" ht="14" x14ac:dyDescent="0.3">
      <c r="A52" s="323"/>
      <c r="B52" s="9" t="s">
        <v>64</v>
      </c>
      <c r="C52" s="9" t="s">
        <v>293</v>
      </c>
    </row>
    <row r="53" spans="1:3" ht="14" x14ac:dyDescent="0.3">
      <c r="A53" s="319"/>
      <c r="B53" s="319"/>
      <c r="C53" s="320" t="s">
        <v>294</v>
      </c>
    </row>
    <row r="54" spans="1:3" ht="14" x14ac:dyDescent="0.3">
      <c r="A54" s="18"/>
      <c r="B54" s="9" t="s">
        <v>64</v>
      </c>
      <c r="C54" s="321" t="s">
        <v>295</v>
      </c>
    </row>
    <row r="55" spans="1:3" ht="14" x14ac:dyDescent="0.3">
      <c r="A55" s="18"/>
      <c r="B55" s="9" t="s">
        <v>64</v>
      </c>
      <c r="C55" s="321" t="s">
        <v>296</v>
      </c>
    </row>
    <row r="56" spans="1:3" ht="14" x14ac:dyDescent="0.3">
      <c r="A56" s="18"/>
      <c r="B56" s="9" t="s">
        <v>64</v>
      </c>
      <c r="C56" s="321" t="s">
        <v>297</v>
      </c>
    </row>
    <row r="57" spans="1:3" ht="14" x14ac:dyDescent="0.3">
      <c r="A57" s="18"/>
      <c r="B57" s="9" t="s">
        <v>64</v>
      </c>
      <c r="C57" s="321" t="s">
        <v>298</v>
      </c>
    </row>
    <row r="58" spans="1:3" ht="14" x14ac:dyDescent="0.3">
      <c r="A58" s="18"/>
      <c r="B58" s="9" t="s">
        <v>64</v>
      </c>
      <c r="C58" s="321" t="s">
        <v>296</v>
      </c>
    </row>
    <row r="59" spans="1:3" ht="14" x14ac:dyDescent="0.3">
      <c r="A59" s="18"/>
      <c r="B59" s="9" t="s">
        <v>64</v>
      </c>
      <c r="C59" s="321" t="s">
        <v>287</v>
      </c>
    </row>
    <row r="60" spans="1:3" ht="14" x14ac:dyDescent="0.3">
      <c r="A60" s="319"/>
      <c r="B60" s="319"/>
      <c r="C60" s="320" t="s">
        <v>299</v>
      </c>
    </row>
    <row r="61" spans="1:3" ht="14" x14ac:dyDescent="0.3">
      <c r="A61" s="18"/>
      <c r="B61" s="9" t="s">
        <v>64</v>
      </c>
      <c r="C61" s="9" t="s">
        <v>300</v>
      </c>
    </row>
    <row r="62" spans="1:3" ht="14" x14ac:dyDescent="0.3">
      <c r="A62" s="18"/>
      <c r="B62" s="9" t="s">
        <v>64</v>
      </c>
      <c r="C62" s="9" t="s">
        <v>301</v>
      </c>
    </row>
    <row r="63" spans="1:3" ht="14" x14ac:dyDescent="0.3">
      <c r="A63" s="18"/>
      <c r="B63" s="9" t="s">
        <v>64</v>
      </c>
      <c r="C63" s="9" t="s">
        <v>302</v>
      </c>
    </row>
    <row r="64" spans="1:3" ht="14" x14ac:dyDescent="0.3">
      <c r="A64" s="319"/>
      <c r="B64" s="319"/>
      <c r="C64" s="320" t="s">
        <v>303</v>
      </c>
    </row>
    <row r="65" spans="1:3" ht="14" x14ac:dyDescent="0.3">
      <c r="A65" s="18"/>
      <c r="B65" s="9" t="s">
        <v>64</v>
      </c>
      <c r="C65" s="321" t="s">
        <v>304</v>
      </c>
    </row>
    <row r="66" spans="1:3" ht="14" x14ac:dyDescent="0.3">
      <c r="A66" s="18"/>
      <c r="B66" s="9" t="s">
        <v>64</v>
      </c>
      <c r="C66" s="321" t="s">
        <v>305</v>
      </c>
    </row>
    <row r="67" spans="1:3" ht="14" x14ac:dyDescent="0.3">
      <c r="A67" s="18"/>
      <c r="B67" s="9" t="s">
        <v>64</v>
      </c>
      <c r="C67" s="321" t="s">
        <v>306</v>
      </c>
    </row>
    <row r="68" spans="1:3" ht="14" x14ac:dyDescent="0.3">
      <c r="A68" s="18"/>
      <c r="B68" s="9" t="s">
        <v>64</v>
      </c>
      <c r="C68" s="321" t="s">
        <v>307</v>
      </c>
    </row>
    <row r="69" spans="1:3" ht="14" x14ac:dyDescent="0.3">
      <c r="A69" s="18"/>
      <c r="B69" s="9" t="s">
        <v>64</v>
      </c>
      <c r="C69" s="321" t="s">
        <v>287</v>
      </c>
    </row>
    <row r="70" spans="1:3" ht="14" x14ac:dyDescent="0.3">
      <c r="A70" s="324"/>
      <c r="B70" s="324"/>
      <c r="C70" s="14" t="s">
        <v>308</v>
      </c>
    </row>
    <row r="71" spans="1:3" ht="15.5" x14ac:dyDescent="0.35">
      <c r="A71" s="18"/>
      <c r="B71" s="9" t="s">
        <v>64</v>
      </c>
      <c r="C71" s="9" t="s">
        <v>309</v>
      </c>
    </row>
    <row r="72" spans="1:3" ht="15.5" x14ac:dyDescent="0.35">
      <c r="A72" s="18"/>
      <c r="B72" s="9" t="s">
        <v>64</v>
      </c>
      <c r="C72" s="9" t="s">
        <v>310</v>
      </c>
    </row>
    <row r="73" spans="1:3" ht="15.5" x14ac:dyDescent="0.35">
      <c r="A73" s="18"/>
      <c r="B73" s="9" t="s">
        <v>64</v>
      </c>
      <c r="C73" s="9" t="s">
        <v>311</v>
      </c>
    </row>
    <row r="74" spans="1:3" ht="15.5" x14ac:dyDescent="0.35">
      <c r="A74" s="18"/>
      <c r="B74" s="9" t="s">
        <v>64</v>
      </c>
      <c r="C74" s="9" t="s">
        <v>312</v>
      </c>
    </row>
    <row r="75" spans="1:3" ht="15.5" x14ac:dyDescent="0.35">
      <c r="A75" s="18"/>
      <c r="B75" s="9" t="s">
        <v>64</v>
      </c>
      <c r="C75" s="9" t="s">
        <v>313</v>
      </c>
    </row>
    <row r="76" spans="1:3" ht="14" x14ac:dyDescent="0.3">
      <c r="A76" s="18"/>
      <c r="B76" s="9" t="s">
        <v>64</v>
      </c>
      <c r="C76" s="9" t="s">
        <v>314</v>
      </c>
    </row>
    <row r="77" spans="1:3" ht="14" x14ac:dyDescent="0.3">
      <c r="A77" s="18"/>
      <c r="B77" s="9" t="s">
        <v>64</v>
      </c>
      <c r="C77" s="9" t="s">
        <v>315</v>
      </c>
    </row>
    <row r="78" spans="1:3" ht="14" x14ac:dyDescent="0.3">
      <c r="A78" s="18"/>
      <c r="B78" s="9" t="s">
        <v>64</v>
      </c>
      <c r="C78" s="9" t="s">
        <v>316</v>
      </c>
    </row>
    <row r="79" spans="1:3" ht="14" x14ac:dyDescent="0.3">
      <c r="A79" s="18"/>
      <c r="B79" s="9" t="s">
        <v>64</v>
      </c>
      <c r="C79" s="9" t="s">
        <v>317</v>
      </c>
    </row>
    <row r="80" spans="1:3" ht="14" x14ac:dyDescent="0.3">
      <c r="A80" s="18"/>
      <c r="B80" s="9"/>
      <c r="C80" s="9"/>
    </row>
    <row r="81" spans="1:3" ht="14" x14ac:dyDescent="0.3">
      <c r="A81" s="14" t="s">
        <v>1</v>
      </c>
      <c r="B81" s="13" t="s">
        <v>2</v>
      </c>
      <c r="C81" s="14" t="s">
        <v>318</v>
      </c>
    </row>
    <row r="82" spans="1:3" ht="14" x14ac:dyDescent="0.3">
      <c r="A82" s="319"/>
      <c r="B82" s="319"/>
      <c r="C82" s="320" t="s">
        <v>319</v>
      </c>
    </row>
    <row r="83" spans="1:3" ht="14" x14ac:dyDescent="0.3">
      <c r="A83" s="18"/>
      <c r="B83" s="9" t="s">
        <v>64</v>
      </c>
      <c r="C83" s="9" t="s">
        <v>320</v>
      </c>
    </row>
    <row r="84" spans="1:3" ht="14" x14ac:dyDescent="0.3">
      <c r="A84" s="18"/>
      <c r="B84" s="9" t="s">
        <v>64</v>
      </c>
      <c r="C84" s="321" t="s">
        <v>321</v>
      </c>
    </row>
    <row r="85" spans="1:3" ht="14" x14ac:dyDescent="0.3">
      <c r="A85" s="18"/>
      <c r="B85" s="9" t="s">
        <v>322</v>
      </c>
      <c r="C85" s="9" t="s">
        <v>323</v>
      </c>
    </row>
    <row r="86" spans="1:3" ht="14" x14ac:dyDescent="0.3">
      <c r="A86" s="18"/>
      <c r="B86" s="9"/>
      <c r="C86" s="9"/>
    </row>
    <row r="87" spans="1:3" ht="14" x14ac:dyDescent="0.3">
      <c r="A87" s="14" t="s">
        <v>1</v>
      </c>
      <c r="B87" s="13" t="s">
        <v>2</v>
      </c>
      <c r="C87" s="14" t="s">
        <v>324</v>
      </c>
    </row>
    <row r="88" spans="1:3" ht="14" x14ac:dyDescent="0.3">
      <c r="A88" s="18"/>
      <c r="B88" s="9" t="s">
        <v>64</v>
      </c>
      <c r="C88" s="9" t="s">
        <v>325</v>
      </c>
    </row>
    <row r="89" spans="1:3" ht="14" x14ac:dyDescent="0.3">
      <c r="A89" s="18"/>
      <c r="B89" s="9" t="s">
        <v>64</v>
      </c>
      <c r="C89" s="9" t="s">
        <v>326</v>
      </c>
    </row>
    <row r="90" spans="1:3" ht="14" x14ac:dyDescent="0.3">
      <c r="A90" s="18"/>
      <c r="B90" s="9"/>
      <c r="C90" s="9"/>
    </row>
    <row r="91" spans="1:3" ht="14" x14ac:dyDescent="0.3">
      <c r="A91" s="325"/>
      <c r="B91" s="326"/>
      <c r="C91" s="326"/>
    </row>
  </sheetData>
  <sheetProtection algorithmName="SHA-512" hashValue="Xe5SEYVejvnKy7jOON+ex8s+4wDhwbriUtKE+gEJ4HQ1U+AmHhxJV2CMJ7ocR92xCwJ+SpINYye4IdgVwhrgSQ==" saltValue="yL0XltWpu6HtqFLAngOHXg==" spinCount="100000" sheet="1" objects="1" scenarios="1"/>
  <pageMargins left="0.75" right="0.75" top="1" bottom="1" header="0.511811023622047" footer="0.511811023622047"/>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45"/>
  <sheetViews>
    <sheetView tabSelected="1" zoomScaleNormal="100" workbookViewId="0"/>
  </sheetViews>
  <sheetFormatPr baseColWidth="10" defaultColWidth="10.81640625" defaultRowHeight="12.5" x14ac:dyDescent="0.25"/>
  <cols>
    <col min="1" max="1" width="20" style="260" customWidth="1"/>
    <col min="2" max="2" width="22.36328125" style="260" customWidth="1"/>
    <col min="3" max="3" width="24.36328125" style="257" customWidth="1"/>
    <col min="4" max="4" width="10.81640625" style="257"/>
    <col min="5" max="5" width="8.81640625" style="258" customWidth="1"/>
    <col min="6" max="6" width="18.36328125" style="260" customWidth="1"/>
    <col min="7" max="7" width="13.36328125" style="260" customWidth="1"/>
    <col min="8" max="8" width="28.36328125" style="257" customWidth="1"/>
    <col min="9" max="9" width="12.36328125" style="257" customWidth="1"/>
    <col min="10" max="12" width="10.81640625" style="260"/>
    <col min="13" max="16384" width="10.81640625" style="257"/>
  </cols>
  <sheetData>
    <row r="1" spans="1:10" ht="18" customHeight="1" x14ac:dyDescent="0.35">
      <c r="A1" s="327" t="s">
        <v>327</v>
      </c>
      <c r="B1" s="327"/>
      <c r="C1" s="327"/>
      <c r="D1" s="327"/>
      <c r="E1" s="327"/>
      <c r="F1" s="327"/>
      <c r="G1" s="327"/>
      <c r="H1" s="327"/>
      <c r="I1" s="328"/>
      <c r="J1" s="264"/>
    </row>
    <row r="2" spans="1:10" ht="18" customHeight="1" x14ac:dyDescent="0.25">
      <c r="A2" s="329"/>
      <c r="B2" s="329"/>
      <c r="C2" s="329"/>
      <c r="D2" s="329"/>
      <c r="E2" s="329"/>
      <c r="F2" s="329"/>
      <c r="G2" s="329"/>
      <c r="H2" s="329"/>
      <c r="I2" s="329"/>
      <c r="J2" s="264"/>
    </row>
    <row r="3" spans="1:10" ht="18" customHeight="1" x14ac:dyDescent="0.3">
      <c r="A3" s="4" t="s">
        <v>328</v>
      </c>
      <c r="B3" s="4"/>
      <c r="C3" s="4"/>
      <c r="D3" s="4"/>
      <c r="E3" s="4"/>
      <c r="F3" s="4"/>
      <c r="G3" s="4"/>
      <c r="H3" s="4"/>
      <c r="I3" s="330">
        <f>'KT Gesamtkalkulation'!B48</f>
        <v>0</v>
      </c>
      <c r="J3" s="264"/>
    </row>
    <row r="4" spans="1:10" ht="18" customHeight="1" x14ac:dyDescent="0.3">
      <c r="A4" s="41"/>
      <c r="B4" s="41"/>
      <c r="C4" s="38"/>
      <c r="D4" s="45"/>
      <c r="E4" s="41"/>
      <c r="F4" s="41"/>
      <c r="G4" s="41"/>
      <c r="H4" s="38"/>
      <c r="I4" s="331"/>
      <c r="J4" s="264"/>
    </row>
    <row r="5" spans="1:10" ht="18" customHeight="1" x14ac:dyDescent="0.3">
      <c r="A5" s="332"/>
      <c r="B5" s="333"/>
      <c r="C5" s="333"/>
      <c r="D5" s="334"/>
      <c r="E5" s="335" t="s">
        <v>329</v>
      </c>
      <c r="F5" s="335"/>
      <c r="G5" s="335" t="s">
        <v>330</v>
      </c>
      <c r="H5" s="335" t="s">
        <v>165</v>
      </c>
      <c r="I5" s="336" t="s">
        <v>330</v>
      </c>
      <c r="J5" s="264"/>
    </row>
    <row r="6" spans="1:10" ht="18" customHeight="1" x14ac:dyDescent="0.3">
      <c r="A6" s="337"/>
      <c r="B6" s="338" t="s">
        <v>331</v>
      </c>
      <c r="C6" s="339" t="s">
        <v>332</v>
      </c>
      <c r="D6" s="339" t="s">
        <v>333</v>
      </c>
      <c r="E6" s="339" t="s">
        <v>334</v>
      </c>
      <c r="F6" s="339" t="s">
        <v>335</v>
      </c>
      <c r="G6" s="339" t="s">
        <v>334</v>
      </c>
      <c r="H6" s="339" t="s">
        <v>336</v>
      </c>
      <c r="I6" s="339" t="s">
        <v>337</v>
      </c>
      <c r="J6" s="264"/>
    </row>
    <row r="7" spans="1:10" ht="18" customHeight="1" x14ac:dyDescent="0.3">
      <c r="A7" s="340"/>
      <c r="B7" s="340"/>
      <c r="C7" s="341"/>
      <c r="D7" s="340"/>
      <c r="E7" s="340"/>
      <c r="F7" s="340"/>
      <c r="G7" s="340"/>
      <c r="H7" s="340"/>
      <c r="I7" s="340"/>
      <c r="J7" s="264"/>
    </row>
    <row r="8" spans="1:10" ht="18" customHeight="1" x14ac:dyDescent="0.3">
      <c r="A8" s="341" t="s">
        <v>338</v>
      </c>
      <c r="B8" s="342"/>
      <c r="C8" s="343"/>
      <c r="D8" s="344">
        <f>'KT AP-bezogene Leistungen'!E3</f>
        <v>10</v>
      </c>
      <c r="E8" s="345">
        <f t="shared" ref="E8:E30" si="0">C8*52.2</f>
        <v>0</v>
      </c>
      <c r="F8" s="346">
        <f>'KT AP-bezogene Leistungen'!E6</f>
        <v>21.9</v>
      </c>
      <c r="G8" s="345">
        <f>(E8-(D8*B8))*((100-'KT AP-bezogene Leistungen'!E6)*0.01)</f>
        <v>0</v>
      </c>
      <c r="H8" s="343"/>
      <c r="I8" s="347">
        <f t="shared" ref="I8:I30" si="1">G8*H8</f>
        <v>0</v>
      </c>
      <c r="J8" s="264"/>
    </row>
    <row r="9" spans="1:10" ht="18" customHeight="1" x14ac:dyDescent="0.3">
      <c r="A9" s="341" t="s">
        <v>339</v>
      </c>
      <c r="B9" s="342"/>
      <c r="C9" s="343"/>
      <c r="D9" s="344">
        <f>'KT AP-bezogene Leistungen'!E3</f>
        <v>10</v>
      </c>
      <c r="E9" s="345">
        <f t="shared" si="0"/>
        <v>0</v>
      </c>
      <c r="F9" s="346">
        <f>'KT AP-bezogene Leistungen'!E6</f>
        <v>21.9</v>
      </c>
      <c r="G9" s="345">
        <f>(E9-(D9*B9))*((100-'KT AP-bezogene Leistungen'!E6)*0.01)</f>
        <v>0</v>
      </c>
      <c r="H9" s="343"/>
      <c r="I9" s="347">
        <f t="shared" si="1"/>
        <v>0</v>
      </c>
      <c r="J9" s="264"/>
    </row>
    <row r="10" spans="1:10" ht="18" customHeight="1" x14ac:dyDescent="0.3">
      <c r="A10" s="341" t="s">
        <v>340</v>
      </c>
      <c r="B10" s="342"/>
      <c r="C10" s="343"/>
      <c r="D10" s="344">
        <f>'KT AP-bezogene Leistungen'!E3</f>
        <v>10</v>
      </c>
      <c r="E10" s="345">
        <f t="shared" si="0"/>
        <v>0</v>
      </c>
      <c r="F10" s="346">
        <f>'KT AP-bezogene Leistungen'!E6</f>
        <v>21.9</v>
      </c>
      <c r="G10" s="345">
        <f>(E10-(D10*B10))*((100-'KT AP-bezogene Leistungen'!E6)*0.01)</f>
        <v>0</v>
      </c>
      <c r="H10" s="343"/>
      <c r="I10" s="347">
        <f t="shared" si="1"/>
        <v>0</v>
      </c>
      <c r="J10" s="264"/>
    </row>
    <row r="11" spans="1:10" ht="18" customHeight="1" x14ac:dyDescent="0.3">
      <c r="A11" s="341" t="s">
        <v>341</v>
      </c>
      <c r="B11" s="342"/>
      <c r="C11" s="343"/>
      <c r="D11" s="344">
        <f>'KT AP-bezogene Leistungen'!E3</f>
        <v>10</v>
      </c>
      <c r="E11" s="345">
        <f t="shared" si="0"/>
        <v>0</v>
      </c>
      <c r="F11" s="346">
        <f>'KT AP-bezogene Leistungen'!E6</f>
        <v>21.9</v>
      </c>
      <c r="G11" s="345">
        <f>(E11-(D11*B11))*((100-'KT AP-bezogene Leistungen'!E6)*0.01)</f>
        <v>0</v>
      </c>
      <c r="H11" s="343"/>
      <c r="I11" s="347">
        <f t="shared" si="1"/>
        <v>0</v>
      </c>
      <c r="J11" s="264"/>
    </row>
    <row r="12" spans="1:10" ht="18" customHeight="1" x14ac:dyDescent="0.3">
      <c r="A12" s="341" t="s">
        <v>342</v>
      </c>
      <c r="B12" s="342"/>
      <c r="C12" s="343"/>
      <c r="D12" s="344">
        <f>'KT AP-bezogene Leistungen'!E3</f>
        <v>10</v>
      </c>
      <c r="E12" s="345">
        <f t="shared" si="0"/>
        <v>0</v>
      </c>
      <c r="F12" s="346">
        <f>'KT AP-bezogene Leistungen'!E6</f>
        <v>21.9</v>
      </c>
      <c r="G12" s="345">
        <f>(E12-(D12*B12))*((100-'KT AP-bezogene Leistungen'!E6)*0.01)</f>
        <v>0</v>
      </c>
      <c r="H12" s="343"/>
      <c r="I12" s="347">
        <f t="shared" si="1"/>
        <v>0</v>
      </c>
      <c r="J12" s="264"/>
    </row>
    <row r="13" spans="1:10" ht="18" customHeight="1" x14ac:dyDescent="0.3">
      <c r="A13" s="341" t="s">
        <v>343</v>
      </c>
      <c r="B13" s="342"/>
      <c r="C13" s="343"/>
      <c r="D13" s="344">
        <f>'KT AP-bezogene Leistungen'!E3</f>
        <v>10</v>
      </c>
      <c r="E13" s="345">
        <f t="shared" si="0"/>
        <v>0</v>
      </c>
      <c r="F13" s="346">
        <f>'KT AP-bezogene Leistungen'!E6</f>
        <v>21.9</v>
      </c>
      <c r="G13" s="345">
        <f>(E13-(D13*B13))*((100-'KT AP-bezogene Leistungen'!E6)*0.01)</f>
        <v>0</v>
      </c>
      <c r="H13" s="343"/>
      <c r="I13" s="347">
        <f t="shared" si="1"/>
        <v>0</v>
      </c>
      <c r="J13" s="264"/>
    </row>
    <row r="14" spans="1:10" ht="18" customHeight="1" x14ac:dyDescent="0.3">
      <c r="A14" s="341" t="s">
        <v>344</v>
      </c>
      <c r="B14" s="342"/>
      <c r="C14" s="343"/>
      <c r="D14" s="344">
        <f>'KT AP-bezogene Leistungen'!E3</f>
        <v>10</v>
      </c>
      <c r="E14" s="345">
        <f t="shared" si="0"/>
        <v>0</v>
      </c>
      <c r="F14" s="346">
        <f>'KT AP-bezogene Leistungen'!E6</f>
        <v>21.9</v>
      </c>
      <c r="G14" s="345">
        <f>(E14-(D14*B14))*((100-'KT AP-bezogene Leistungen'!E6)*0.01)</f>
        <v>0</v>
      </c>
      <c r="H14" s="343"/>
      <c r="I14" s="347">
        <f t="shared" si="1"/>
        <v>0</v>
      </c>
      <c r="J14" s="264"/>
    </row>
    <row r="15" spans="1:10" ht="18" customHeight="1" x14ac:dyDescent="0.3">
      <c r="A15" s="341" t="s">
        <v>345</v>
      </c>
      <c r="B15" s="342"/>
      <c r="C15" s="343"/>
      <c r="D15" s="344">
        <f>'KT AP-bezogene Leistungen'!E3</f>
        <v>10</v>
      </c>
      <c r="E15" s="345">
        <f t="shared" si="0"/>
        <v>0</v>
      </c>
      <c r="F15" s="346">
        <f>'KT AP-bezogene Leistungen'!E6</f>
        <v>21.9</v>
      </c>
      <c r="G15" s="345">
        <f>(E15-(D15*B15))*((100-'KT AP-bezogene Leistungen'!E6)*0.01)</f>
        <v>0</v>
      </c>
      <c r="H15" s="343"/>
      <c r="I15" s="347">
        <f t="shared" si="1"/>
        <v>0</v>
      </c>
      <c r="J15" s="264"/>
    </row>
    <row r="16" spans="1:10" ht="18" customHeight="1" x14ac:dyDescent="0.3">
      <c r="A16" s="341" t="s">
        <v>346</v>
      </c>
      <c r="B16" s="342"/>
      <c r="C16" s="343"/>
      <c r="D16" s="344">
        <f>'KT AP-bezogene Leistungen'!E3</f>
        <v>10</v>
      </c>
      <c r="E16" s="345">
        <f t="shared" si="0"/>
        <v>0</v>
      </c>
      <c r="F16" s="346">
        <f>'KT AP-bezogene Leistungen'!E6</f>
        <v>21.9</v>
      </c>
      <c r="G16" s="345">
        <f>(E16-(D16*B16))*((100-'KT AP-bezogene Leistungen'!E6)*0.01)</f>
        <v>0</v>
      </c>
      <c r="H16" s="343"/>
      <c r="I16" s="347">
        <f t="shared" si="1"/>
        <v>0</v>
      </c>
      <c r="J16" s="264"/>
    </row>
    <row r="17" spans="1:10" ht="18" customHeight="1" x14ac:dyDescent="0.3">
      <c r="A17" s="341" t="s">
        <v>347</v>
      </c>
      <c r="B17" s="342"/>
      <c r="C17" s="343"/>
      <c r="D17" s="344">
        <f>'KT AP-bezogene Leistungen'!E3</f>
        <v>10</v>
      </c>
      <c r="E17" s="345">
        <f t="shared" si="0"/>
        <v>0</v>
      </c>
      <c r="F17" s="346">
        <f>'KT AP-bezogene Leistungen'!E6</f>
        <v>21.9</v>
      </c>
      <c r="G17" s="345">
        <f>(E17-(D17*B17))*((100-'KT AP-bezogene Leistungen'!E6)*0.01)</f>
        <v>0</v>
      </c>
      <c r="H17" s="343"/>
      <c r="I17" s="347">
        <f t="shared" si="1"/>
        <v>0</v>
      </c>
      <c r="J17" s="264"/>
    </row>
    <row r="18" spans="1:10" ht="18" customHeight="1" x14ac:dyDescent="0.3">
      <c r="A18" s="341" t="s">
        <v>348</v>
      </c>
      <c r="B18" s="342"/>
      <c r="C18" s="343"/>
      <c r="D18" s="344">
        <f>'KT AP-bezogene Leistungen'!E3</f>
        <v>10</v>
      </c>
      <c r="E18" s="345">
        <f t="shared" si="0"/>
        <v>0</v>
      </c>
      <c r="F18" s="346">
        <f>'KT AP-bezogene Leistungen'!E6</f>
        <v>21.9</v>
      </c>
      <c r="G18" s="345">
        <f>(E18-(D18*B18))*((100-'KT AP-bezogene Leistungen'!E6)*0.01)</f>
        <v>0</v>
      </c>
      <c r="H18" s="343"/>
      <c r="I18" s="347">
        <f t="shared" si="1"/>
        <v>0</v>
      </c>
      <c r="J18" s="264"/>
    </row>
    <row r="19" spans="1:10" ht="18" customHeight="1" x14ac:dyDescent="0.3">
      <c r="A19" s="341" t="s">
        <v>349</v>
      </c>
      <c r="B19" s="342"/>
      <c r="C19" s="343"/>
      <c r="D19" s="344">
        <f>'KT AP-bezogene Leistungen'!E3</f>
        <v>10</v>
      </c>
      <c r="E19" s="345">
        <f t="shared" si="0"/>
        <v>0</v>
      </c>
      <c r="F19" s="346">
        <f>'KT AP-bezogene Leistungen'!E6</f>
        <v>21.9</v>
      </c>
      <c r="G19" s="345">
        <f>(E19-(D19*B19))*((100-'KT AP-bezogene Leistungen'!E6)*0.01)</f>
        <v>0</v>
      </c>
      <c r="H19" s="343"/>
      <c r="I19" s="347">
        <f t="shared" si="1"/>
        <v>0</v>
      </c>
      <c r="J19" s="264"/>
    </row>
    <row r="20" spans="1:10" ht="18" customHeight="1" x14ac:dyDescent="0.3">
      <c r="A20" s="341" t="s">
        <v>350</v>
      </c>
      <c r="B20" s="342"/>
      <c r="C20" s="343"/>
      <c r="D20" s="344">
        <f>'KT AP-bezogene Leistungen'!E3</f>
        <v>10</v>
      </c>
      <c r="E20" s="345">
        <f t="shared" si="0"/>
        <v>0</v>
      </c>
      <c r="F20" s="346">
        <f>'KT AP-bezogene Leistungen'!E6</f>
        <v>21.9</v>
      </c>
      <c r="G20" s="345">
        <f>(E20-(D20*B20))*((100-'KT AP-bezogene Leistungen'!E6)*0.01)</f>
        <v>0</v>
      </c>
      <c r="H20" s="343"/>
      <c r="I20" s="347">
        <f t="shared" si="1"/>
        <v>0</v>
      </c>
      <c r="J20" s="264"/>
    </row>
    <row r="21" spans="1:10" ht="18" customHeight="1" x14ac:dyDescent="0.3">
      <c r="A21" s="341" t="s">
        <v>351</v>
      </c>
      <c r="B21" s="342"/>
      <c r="C21" s="343"/>
      <c r="D21" s="344">
        <f>'KT AP-bezogene Leistungen'!E3</f>
        <v>10</v>
      </c>
      <c r="E21" s="345">
        <f t="shared" si="0"/>
        <v>0</v>
      </c>
      <c r="F21" s="346">
        <f>'KT AP-bezogene Leistungen'!E6</f>
        <v>21.9</v>
      </c>
      <c r="G21" s="345">
        <f>(E21-(D21*B21))*((100-'KT AP-bezogene Leistungen'!E6)*0.01)</f>
        <v>0</v>
      </c>
      <c r="H21" s="343"/>
      <c r="I21" s="347">
        <f t="shared" si="1"/>
        <v>0</v>
      </c>
      <c r="J21" s="264"/>
    </row>
    <row r="22" spans="1:10" ht="18" customHeight="1" x14ac:dyDescent="0.3">
      <c r="A22" s="341" t="s">
        <v>352</v>
      </c>
      <c r="B22" s="342"/>
      <c r="C22" s="343"/>
      <c r="D22" s="344">
        <f>'KT AP-bezogene Leistungen'!E3</f>
        <v>10</v>
      </c>
      <c r="E22" s="345">
        <f t="shared" si="0"/>
        <v>0</v>
      </c>
      <c r="F22" s="346">
        <f>'KT AP-bezogene Leistungen'!E6</f>
        <v>21.9</v>
      </c>
      <c r="G22" s="345">
        <f>(E22-(D22*B22))*((100-'KT AP-bezogene Leistungen'!E6)*0.01)</f>
        <v>0</v>
      </c>
      <c r="H22" s="343"/>
      <c r="I22" s="347">
        <f t="shared" si="1"/>
        <v>0</v>
      </c>
      <c r="J22" s="264"/>
    </row>
    <row r="23" spans="1:10" ht="18" customHeight="1" x14ac:dyDescent="0.3">
      <c r="A23" s="341" t="s">
        <v>353</v>
      </c>
      <c r="B23" s="342"/>
      <c r="C23" s="343"/>
      <c r="D23" s="344">
        <f>'KT AP-bezogene Leistungen'!E3</f>
        <v>10</v>
      </c>
      <c r="E23" s="345">
        <f t="shared" si="0"/>
        <v>0</v>
      </c>
      <c r="F23" s="346">
        <f>'KT AP-bezogene Leistungen'!E6</f>
        <v>21.9</v>
      </c>
      <c r="G23" s="345">
        <f>(E23-(D23*B23))*((100-'KT AP-bezogene Leistungen'!E6)*0.01)</f>
        <v>0</v>
      </c>
      <c r="H23" s="343"/>
      <c r="I23" s="347">
        <f t="shared" si="1"/>
        <v>0</v>
      </c>
      <c r="J23" s="264"/>
    </row>
    <row r="24" spans="1:10" ht="18" customHeight="1" x14ac:dyDescent="0.3">
      <c r="A24" s="341" t="s">
        <v>354</v>
      </c>
      <c r="B24" s="342"/>
      <c r="C24" s="343"/>
      <c r="D24" s="344">
        <f>'KT AP-bezogene Leistungen'!E3</f>
        <v>10</v>
      </c>
      <c r="E24" s="345">
        <f t="shared" si="0"/>
        <v>0</v>
      </c>
      <c r="F24" s="346">
        <f>'KT AP-bezogene Leistungen'!E6</f>
        <v>21.9</v>
      </c>
      <c r="G24" s="345">
        <f>(E24-(D24*B24))*((100-'KT AP-bezogene Leistungen'!E6)*0.01)</f>
        <v>0</v>
      </c>
      <c r="H24" s="343"/>
      <c r="I24" s="347">
        <f t="shared" si="1"/>
        <v>0</v>
      </c>
      <c r="J24" s="264"/>
    </row>
    <row r="25" spans="1:10" ht="18" customHeight="1" x14ac:dyDescent="0.3">
      <c r="A25" s="341" t="s">
        <v>355</v>
      </c>
      <c r="B25" s="342"/>
      <c r="C25" s="343"/>
      <c r="D25" s="344">
        <f>'KT AP-bezogene Leistungen'!E3</f>
        <v>10</v>
      </c>
      <c r="E25" s="345">
        <f t="shared" si="0"/>
        <v>0</v>
      </c>
      <c r="F25" s="346">
        <f>'KT AP-bezogene Leistungen'!E6</f>
        <v>21.9</v>
      </c>
      <c r="G25" s="345">
        <f>(E25-(D25*B25))*((100-'KT AP-bezogene Leistungen'!E6)*0.01)</f>
        <v>0</v>
      </c>
      <c r="H25" s="343"/>
      <c r="I25" s="347">
        <f t="shared" si="1"/>
        <v>0</v>
      </c>
      <c r="J25" s="264"/>
    </row>
    <row r="26" spans="1:10" ht="18" customHeight="1" x14ac:dyDescent="0.3">
      <c r="A26" s="341" t="s">
        <v>356</v>
      </c>
      <c r="B26" s="342"/>
      <c r="C26" s="343"/>
      <c r="D26" s="344">
        <f>'KT AP-bezogene Leistungen'!E3</f>
        <v>10</v>
      </c>
      <c r="E26" s="345">
        <f t="shared" si="0"/>
        <v>0</v>
      </c>
      <c r="F26" s="346">
        <f>'KT AP-bezogene Leistungen'!E6</f>
        <v>21.9</v>
      </c>
      <c r="G26" s="345">
        <f>(E26-(D26*B26))*((100-'KT AP-bezogene Leistungen'!E6)*0.01)</f>
        <v>0</v>
      </c>
      <c r="H26" s="343"/>
      <c r="I26" s="347">
        <f t="shared" si="1"/>
        <v>0</v>
      </c>
      <c r="J26" s="264"/>
    </row>
    <row r="27" spans="1:10" ht="18" customHeight="1" x14ac:dyDescent="0.3">
      <c r="A27" s="348" t="s">
        <v>357</v>
      </c>
      <c r="B27" s="349"/>
      <c r="C27" s="350"/>
      <c r="D27" s="344">
        <f>'KT AP-bezogene Leistungen'!E3</f>
        <v>10</v>
      </c>
      <c r="E27" s="345">
        <f t="shared" si="0"/>
        <v>0</v>
      </c>
      <c r="F27" s="346">
        <f>'KT AP-bezogene Leistungen'!E6</f>
        <v>21.9</v>
      </c>
      <c r="G27" s="345">
        <f>(E27-(D27*B27))*((100-'KT AP-bezogene Leistungen'!E6)*0.01)</f>
        <v>0</v>
      </c>
      <c r="H27" s="350"/>
      <c r="I27" s="347">
        <f t="shared" si="1"/>
        <v>0</v>
      </c>
      <c r="J27" s="264"/>
    </row>
    <row r="28" spans="1:10" ht="18" customHeight="1" x14ac:dyDescent="0.3">
      <c r="A28" s="348" t="s">
        <v>358</v>
      </c>
      <c r="B28" s="349"/>
      <c r="C28" s="350"/>
      <c r="D28" s="344">
        <f>'KT AP-bezogene Leistungen'!E3</f>
        <v>10</v>
      </c>
      <c r="E28" s="345">
        <f t="shared" si="0"/>
        <v>0</v>
      </c>
      <c r="F28" s="346">
        <f>'KT AP-bezogene Leistungen'!E6</f>
        <v>21.9</v>
      </c>
      <c r="G28" s="345">
        <f>(E28-(D28*B28))*((100-'KT AP-bezogene Leistungen'!E6)*0.01)</f>
        <v>0</v>
      </c>
      <c r="H28" s="350"/>
      <c r="I28" s="347">
        <f t="shared" si="1"/>
        <v>0</v>
      </c>
      <c r="J28" s="264"/>
    </row>
    <row r="29" spans="1:10" ht="18" customHeight="1" x14ac:dyDescent="0.3">
      <c r="A29" s="348" t="s">
        <v>359</v>
      </c>
      <c r="B29" s="349"/>
      <c r="C29" s="350"/>
      <c r="D29" s="344">
        <f>'KT AP-bezogene Leistungen'!E3</f>
        <v>10</v>
      </c>
      <c r="E29" s="345">
        <f t="shared" si="0"/>
        <v>0</v>
      </c>
      <c r="F29" s="346">
        <f>'KT AP-bezogene Leistungen'!E6</f>
        <v>21.9</v>
      </c>
      <c r="G29" s="345">
        <f>(E29-(D29*B29))*((100-'KT AP-bezogene Leistungen'!E6)*0.01)</f>
        <v>0</v>
      </c>
      <c r="H29" s="350"/>
      <c r="I29" s="347">
        <f t="shared" si="1"/>
        <v>0</v>
      </c>
      <c r="J29" s="264"/>
    </row>
    <row r="30" spans="1:10" ht="18" customHeight="1" x14ac:dyDescent="0.3">
      <c r="A30" s="348" t="s">
        <v>360</v>
      </c>
      <c r="B30" s="349"/>
      <c r="C30" s="350"/>
      <c r="D30" s="351">
        <f>'KT AP-bezogene Leistungen'!E3</f>
        <v>10</v>
      </c>
      <c r="E30" s="352">
        <f t="shared" si="0"/>
        <v>0</v>
      </c>
      <c r="F30" s="353">
        <f>'KT AP-bezogene Leistungen'!E6</f>
        <v>21.9</v>
      </c>
      <c r="G30" s="352">
        <f>(E30-(D30*B30))*((100-'KT AP-bezogene Leistungen'!E6)*0.01)</f>
        <v>0</v>
      </c>
      <c r="H30" s="350"/>
      <c r="I30" s="347">
        <f t="shared" si="1"/>
        <v>0</v>
      </c>
      <c r="J30" s="264"/>
    </row>
    <row r="31" spans="1:10" ht="18" customHeight="1" x14ac:dyDescent="0.3">
      <c r="A31" s="41"/>
      <c r="B31" s="41"/>
      <c r="C31" s="354"/>
      <c r="D31" s="355"/>
      <c r="E31" s="356"/>
      <c r="F31" s="357"/>
      <c r="G31" s="358" t="s">
        <v>361</v>
      </c>
      <c r="H31" s="359">
        <f>SUM(H8:H30)</f>
        <v>0</v>
      </c>
      <c r="I31" s="360"/>
      <c r="J31" s="264"/>
    </row>
    <row r="32" spans="1:10" ht="18" customHeight="1" x14ac:dyDescent="0.3">
      <c r="A32" s="38"/>
      <c r="B32" s="38"/>
      <c r="C32" s="45"/>
      <c r="D32" s="45"/>
      <c r="E32" s="38"/>
      <c r="F32" s="38"/>
      <c r="G32" s="3" t="s">
        <v>362</v>
      </c>
      <c r="H32" s="3"/>
      <c r="I32" s="361">
        <f>SUM(I8:I30)</f>
        <v>0</v>
      </c>
      <c r="J32" s="264"/>
    </row>
    <row r="33" spans="1:10" ht="18" customHeight="1" x14ac:dyDescent="0.3">
      <c r="A33" s="38"/>
      <c r="B33" s="38"/>
      <c r="C33" s="45"/>
      <c r="D33" s="45"/>
      <c r="E33" s="38"/>
      <c r="F33" s="38"/>
      <c r="G33" s="362"/>
      <c r="H33" s="116"/>
      <c r="I33" s="363"/>
      <c r="J33" s="264"/>
    </row>
    <row r="34" spans="1:10" ht="18" customHeight="1" x14ac:dyDescent="0.3">
      <c r="A34" s="38"/>
      <c r="B34" s="38"/>
      <c r="C34" s="38"/>
      <c r="D34" s="38"/>
      <c r="E34" s="38"/>
      <c r="F34" s="38"/>
      <c r="G34" s="2" t="s">
        <v>363</v>
      </c>
      <c r="H34" s="2"/>
      <c r="I34" s="364">
        <f>I32-I3</f>
        <v>0</v>
      </c>
      <c r="J34" s="264"/>
    </row>
    <row r="35" spans="1:10" ht="18" customHeight="1" x14ac:dyDescent="0.3">
      <c r="A35" s="38"/>
      <c r="B35" s="38"/>
      <c r="C35" s="38"/>
      <c r="D35" s="38"/>
      <c r="E35" s="38"/>
      <c r="F35" s="38"/>
      <c r="G35" s="38"/>
      <c r="H35" s="38"/>
      <c r="I35" s="365"/>
      <c r="J35" s="264"/>
    </row>
    <row r="36" spans="1:10" ht="18" customHeight="1" x14ac:dyDescent="0.3">
      <c r="A36" s="1" t="s">
        <v>364</v>
      </c>
      <c r="B36" s="1"/>
      <c r="C36" s="1"/>
      <c r="D36" s="1"/>
      <c r="E36" s="1"/>
      <c r="F36" s="1"/>
      <c r="G36" s="1"/>
      <c r="H36" s="1"/>
      <c r="I36" s="1"/>
      <c r="J36" s="264"/>
    </row>
    <row r="37" spans="1:10" ht="18" customHeight="1" x14ac:dyDescent="0.3">
      <c r="A37" s="1" t="s">
        <v>365</v>
      </c>
      <c r="B37" s="1"/>
      <c r="C37" s="1"/>
      <c r="D37" s="1"/>
      <c r="E37" s="1"/>
      <c r="F37" s="1"/>
      <c r="G37" s="1"/>
      <c r="H37" s="1"/>
      <c r="I37" s="1"/>
      <c r="J37" s="264"/>
    </row>
    <row r="38" spans="1:10" ht="18" customHeight="1" x14ac:dyDescent="0.25">
      <c r="C38" s="260"/>
      <c r="D38" s="260"/>
      <c r="E38" s="314"/>
      <c r="H38" s="260"/>
      <c r="I38" s="260"/>
    </row>
    <row r="39" spans="1:10" ht="18" customHeight="1" x14ac:dyDescent="0.25">
      <c r="C39" s="260"/>
      <c r="D39" s="260"/>
      <c r="E39" s="314"/>
      <c r="H39" s="260"/>
      <c r="I39" s="260"/>
    </row>
    <row r="40" spans="1:10" ht="18" customHeight="1" x14ac:dyDescent="0.25">
      <c r="C40" s="260"/>
      <c r="D40" s="260"/>
      <c r="E40" s="314"/>
      <c r="H40" s="260"/>
      <c r="I40" s="260"/>
    </row>
    <row r="41" spans="1:10" ht="18" customHeight="1" x14ac:dyDescent="0.25">
      <c r="C41" s="260"/>
      <c r="D41" s="260"/>
      <c r="E41" s="314"/>
      <c r="H41" s="260"/>
      <c r="I41" s="260"/>
    </row>
    <row r="42" spans="1:10" ht="18" customHeight="1" x14ac:dyDescent="0.25">
      <c r="A42" s="260" t="s">
        <v>366</v>
      </c>
    </row>
    <row r="43" spans="1:10" ht="18" customHeight="1" x14ac:dyDescent="0.25">
      <c r="A43" s="260" t="s">
        <v>367</v>
      </c>
    </row>
    <row r="44" spans="1:10" ht="18" customHeight="1" x14ac:dyDescent="0.25">
      <c r="A44" s="260" t="s">
        <v>368</v>
      </c>
    </row>
    <row r="45" spans="1:10" ht="18" customHeight="1" x14ac:dyDescent="0.25">
      <c r="C45" s="260"/>
      <c r="D45" s="260"/>
      <c r="E45" s="314"/>
      <c r="H45" s="260"/>
      <c r="I45" s="260"/>
    </row>
  </sheetData>
  <sheetProtection algorithmName="SHA-512" hashValue="e4cJJdVVbA+qQK9mu/7ugXdzONQe7IhCqIXwOkSFVco594NBZBrohyjhGCMjyu9eTFvDPtx7T7BIdHjIVWd+Cg==" saltValue="7qJIVPAdhbSrUWo36q+SnA==" spinCount="100000" sheet="1" objects="1" scenarios="1"/>
  <mergeCells count="5">
    <mergeCell ref="A3:H3"/>
    <mergeCell ref="G32:H32"/>
    <mergeCell ref="G34:H34"/>
    <mergeCell ref="A36:I36"/>
    <mergeCell ref="A37:I37"/>
  </mergeCells>
  <pageMargins left="0.78749999999999998" right="0.78749999999999998" top="0.98402777777777795" bottom="0.98402777777777795" header="0.511811023622047" footer="0.511811023622047"/>
  <pageSetup paperSize="9"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0"/>
  <sheetViews>
    <sheetView zoomScaleNormal="100" workbookViewId="0"/>
  </sheetViews>
  <sheetFormatPr baseColWidth="10" defaultColWidth="10.6328125" defaultRowHeight="12.5" x14ac:dyDescent="0.25"/>
  <cols>
    <col min="1" max="1" width="92.36328125" style="6" customWidth="1"/>
    <col min="2" max="2" width="11.36328125" style="6" customWidth="1"/>
    <col min="3" max="3" width="19.36328125" style="6" customWidth="1"/>
    <col min="4" max="4" width="7.6328125" style="6" customWidth="1"/>
    <col min="5" max="16384" width="10.6328125" style="6"/>
  </cols>
  <sheetData>
    <row r="1" spans="1:5" ht="17.5" x14ac:dyDescent="0.35">
      <c r="A1" s="366" t="s">
        <v>369</v>
      </c>
      <c r="B1" s="367"/>
      <c r="C1" s="368"/>
      <c r="D1" s="368"/>
      <c r="E1" s="329"/>
    </row>
    <row r="2" spans="1:5" ht="17.5" x14ac:dyDescent="0.35">
      <c r="A2" s="369"/>
      <c r="B2" s="367"/>
      <c r="C2" s="368"/>
      <c r="D2" s="309"/>
      <c r="E2" s="329"/>
    </row>
    <row r="3" spans="1:5" ht="17.5" x14ac:dyDescent="0.35">
      <c r="A3" s="368"/>
      <c r="B3" s="370"/>
      <c r="C3" s="371"/>
      <c r="D3" s="372" t="s">
        <v>116</v>
      </c>
      <c r="E3" s="329"/>
    </row>
    <row r="4" spans="1:5" x14ac:dyDescent="0.25">
      <c r="A4" s="373" t="s">
        <v>370</v>
      </c>
      <c r="B4" s="374"/>
      <c r="C4" s="375"/>
      <c r="D4" s="268"/>
      <c r="E4" s="329"/>
    </row>
    <row r="5" spans="1:5" x14ac:dyDescent="0.25">
      <c r="A5" s="376" t="s">
        <v>371</v>
      </c>
      <c r="B5" s="374"/>
      <c r="C5" s="265" t="s">
        <v>118</v>
      </c>
      <c r="D5" s="268">
        <f>B5/'KT AP-bezogene Leistungen'!E8</f>
        <v>0</v>
      </c>
      <c r="E5" s="329"/>
    </row>
    <row r="6" spans="1:5" x14ac:dyDescent="0.25">
      <c r="A6" s="376" t="s">
        <v>372</v>
      </c>
      <c r="B6" s="374"/>
      <c r="C6" s="265" t="s">
        <v>118</v>
      </c>
      <c r="D6" s="268">
        <f>B6/'KT AP-bezogene Leistungen'!E8</f>
        <v>0</v>
      </c>
      <c r="E6" s="329"/>
    </row>
    <row r="7" spans="1:5" x14ac:dyDescent="0.25">
      <c r="A7" s="376" t="s">
        <v>373</v>
      </c>
      <c r="B7" s="374"/>
      <c r="C7" s="265" t="s">
        <v>118</v>
      </c>
      <c r="D7" s="268">
        <f>B7/'KT AP-bezogene Leistungen'!E8</f>
        <v>0</v>
      </c>
      <c r="E7" s="329"/>
    </row>
    <row r="8" spans="1:5" x14ac:dyDescent="0.25">
      <c r="A8" s="377"/>
      <c r="B8" s="318"/>
      <c r="C8" s="307"/>
      <c r="D8" s="301"/>
      <c r="E8" s="329"/>
    </row>
    <row r="9" spans="1:5" ht="17.5" x14ac:dyDescent="0.35">
      <c r="A9" s="378" t="s">
        <v>374</v>
      </c>
      <c r="B9" s="379">
        <f>SUM(D5:D7)</f>
        <v>0</v>
      </c>
      <c r="C9" s="380"/>
      <c r="D9" s="381">
        <f>B9</f>
        <v>0</v>
      </c>
      <c r="E9" s="329"/>
    </row>
    <row r="10" spans="1:5" ht="12.75" customHeight="1" x14ac:dyDescent="0.35">
      <c r="A10" s="382"/>
      <c r="B10" s="383"/>
      <c r="C10" s="307"/>
      <c r="D10" s="307"/>
      <c r="E10" s="329"/>
    </row>
  </sheetData>
  <sheetProtection algorithmName="SHA-512" hashValue="HvefrpTPHyfvX0E344bNCm5mpRYPbN9ofGBV9HncJXC/zYV9NW6bsse3dr0Qgk5TptxbcGCC1PCbZ8tYbn81aQ==" saltValue="tp+ZkFT+eytWTJtlw5Xkvg==" spinCount="100000" sheet="1" objects="1" scenarios="1"/>
  <pageMargins left="0.75" right="0.75" top="1" bottom="1" header="0.511811023622047" footer="0.511811023622047"/>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74"/>
  <sheetViews>
    <sheetView zoomScaleNormal="100" workbookViewId="0"/>
  </sheetViews>
  <sheetFormatPr baseColWidth="10" defaultColWidth="10.6328125" defaultRowHeight="13" x14ac:dyDescent="0.3"/>
  <cols>
    <col min="1" max="1" width="10.6328125" style="6"/>
    <col min="2" max="2" width="32.6328125" style="6" customWidth="1"/>
    <col min="3" max="3" width="9.6328125" style="6" customWidth="1"/>
    <col min="4" max="4" width="8.36328125" style="384" customWidth="1"/>
    <col min="5" max="5" width="14.36328125" style="6" customWidth="1"/>
    <col min="6" max="6" width="10.81640625" style="6" customWidth="1"/>
    <col min="7" max="16384" width="10.6328125" style="6"/>
  </cols>
  <sheetData>
    <row r="1" spans="1:5" ht="18" x14ac:dyDescent="0.4">
      <c r="A1" s="385" t="s">
        <v>375</v>
      </c>
      <c r="B1" s="386"/>
      <c r="C1" s="387"/>
      <c r="D1" s="388"/>
      <c r="E1" s="387"/>
    </row>
    <row r="2" spans="1:5" ht="18" x14ac:dyDescent="0.4">
      <c r="A2" s="385" t="s">
        <v>376</v>
      </c>
      <c r="B2" s="386"/>
      <c r="C2" s="387"/>
      <c r="D2" s="388"/>
      <c r="E2" s="387"/>
    </row>
    <row r="3" spans="1:5" ht="18" x14ac:dyDescent="0.4">
      <c r="A3" s="385" t="s">
        <v>377</v>
      </c>
      <c r="B3" s="386"/>
      <c r="C3" s="387"/>
      <c r="D3" s="388"/>
      <c r="E3" s="387"/>
    </row>
    <row r="4" spans="1:5" ht="18" x14ac:dyDescent="0.4">
      <c r="A4" s="385" t="s">
        <v>378</v>
      </c>
      <c r="B4" s="386"/>
      <c r="C4" s="387"/>
      <c r="D4" s="388"/>
      <c r="E4" s="387"/>
    </row>
    <row r="5" spans="1:5" ht="19.5" x14ac:dyDescent="0.35">
      <c r="A5" s="389"/>
      <c r="B5" s="390"/>
      <c r="C5" s="390"/>
      <c r="D5" s="391"/>
      <c r="E5" s="390"/>
    </row>
    <row r="6" spans="1:5" ht="26" x14ac:dyDescent="0.3">
      <c r="A6" s="392"/>
      <c r="B6" s="393"/>
      <c r="C6" s="394" t="s">
        <v>379</v>
      </c>
      <c r="D6" s="395" t="s">
        <v>116</v>
      </c>
      <c r="E6" s="393"/>
    </row>
    <row r="7" spans="1:5" ht="13.5" x14ac:dyDescent="0.3">
      <c r="A7" s="396" t="s">
        <v>380</v>
      </c>
      <c r="B7" s="397"/>
      <c r="C7" s="398"/>
      <c r="D7" s="399"/>
      <c r="E7" s="400"/>
    </row>
    <row r="8" spans="1:5" ht="13.5" x14ac:dyDescent="0.3">
      <c r="A8" s="401"/>
      <c r="B8" s="402" t="s">
        <v>381</v>
      </c>
      <c r="C8" s="403"/>
      <c r="D8" s="404">
        <f>C8/'KT AP-bezogene Leistungen'!E8</f>
        <v>0</v>
      </c>
      <c r="E8" s="400"/>
    </row>
    <row r="9" spans="1:5" ht="13.5" x14ac:dyDescent="0.3">
      <c r="A9" s="401"/>
      <c r="B9" s="402" t="s">
        <v>382</v>
      </c>
      <c r="C9" s="403"/>
      <c r="D9" s="404" t="e">
        <f>C9/'KT AP-bezogene Leistungen'!E9</f>
        <v>#DIV/0!</v>
      </c>
      <c r="E9" s="400"/>
    </row>
    <row r="10" spans="1:5" ht="13.5" x14ac:dyDescent="0.3">
      <c r="A10" s="401"/>
      <c r="B10" s="402" t="s">
        <v>382</v>
      </c>
      <c r="C10" s="403"/>
      <c r="D10" s="404" t="e">
        <f>C10/'KT AP-bezogene Leistungen'!E10</f>
        <v>#DIV/0!</v>
      </c>
      <c r="E10" s="400"/>
    </row>
    <row r="11" spans="1:5" ht="13.5" x14ac:dyDescent="0.3">
      <c r="A11" s="401"/>
      <c r="B11" s="402" t="s">
        <v>383</v>
      </c>
      <c r="C11" s="403"/>
      <c r="D11" s="404" t="e">
        <f>C11/'KT AP-bezogene Leistungen'!E11</f>
        <v>#DIV/0!</v>
      </c>
      <c r="E11" s="400"/>
    </row>
    <row r="12" spans="1:5" ht="13.5" x14ac:dyDescent="0.3">
      <c r="A12" s="401"/>
      <c r="B12" s="402" t="s">
        <v>384</v>
      </c>
      <c r="C12" s="403"/>
      <c r="D12" s="404" t="e">
        <f>C12/'KT AP-bezogene Leistungen'!E12</f>
        <v>#DIV/0!</v>
      </c>
      <c r="E12" s="400"/>
    </row>
    <row r="13" spans="1:5" ht="13.5" x14ac:dyDescent="0.3">
      <c r="A13" s="401"/>
      <c r="B13" s="400"/>
      <c r="C13" s="400"/>
      <c r="D13" s="404"/>
      <c r="E13" s="400"/>
    </row>
    <row r="14" spans="1:5" ht="13.5" x14ac:dyDescent="0.3">
      <c r="A14" s="396" t="s">
        <v>266</v>
      </c>
      <c r="B14" s="405"/>
      <c r="C14" s="400"/>
      <c r="D14" s="404"/>
      <c r="E14" s="400"/>
    </row>
    <row r="15" spans="1:5" ht="13.5" x14ac:dyDescent="0.3">
      <c r="A15" s="401"/>
      <c r="B15" s="406" t="s">
        <v>385</v>
      </c>
      <c r="C15" s="20"/>
      <c r="D15" s="404">
        <f>C15/'KT AP-bezogene Leistungen'!E8</f>
        <v>0</v>
      </c>
      <c r="E15" s="400"/>
    </row>
    <row r="16" spans="1:5" ht="13.5" x14ac:dyDescent="0.3">
      <c r="A16" s="401"/>
      <c r="B16" s="406" t="s">
        <v>386</v>
      </c>
      <c r="C16" s="20"/>
      <c r="D16" s="404">
        <f>C16/'KT AP-bezogene Leistungen'!E8</f>
        <v>0</v>
      </c>
      <c r="E16" s="400"/>
    </row>
    <row r="17" spans="1:5" ht="13.5" x14ac:dyDescent="0.3">
      <c r="A17" s="401"/>
      <c r="B17" s="406" t="s">
        <v>387</v>
      </c>
      <c r="C17" s="20"/>
      <c r="D17" s="404">
        <f>C17/'KT AP-bezogene Leistungen'!E8</f>
        <v>0</v>
      </c>
      <c r="E17" s="400"/>
    </row>
    <row r="18" spans="1:5" ht="13.5" x14ac:dyDescent="0.3">
      <c r="A18" s="401"/>
      <c r="B18" s="407" t="s">
        <v>388</v>
      </c>
      <c r="C18" s="20"/>
      <c r="D18" s="404">
        <f>C18/'KT AP-bezogene Leistungen'!E8</f>
        <v>0</v>
      </c>
      <c r="E18" s="400"/>
    </row>
    <row r="19" spans="1:5" ht="13.5" x14ac:dyDescent="0.3">
      <c r="A19" s="401"/>
      <c r="B19" s="406" t="s">
        <v>389</v>
      </c>
      <c r="C19" s="20"/>
      <c r="D19" s="404">
        <f>C19/'KT AP-bezogene Leistungen'!E8</f>
        <v>0</v>
      </c>
      <c r="E19" s="400"/>
    </row>
    <row r="20" spans="1:5" ht="13.5" x14ac:dyDescent="0.3">
      <c r="A20" s="401"/>
      <c r="B20" s="406" t="s">
        <v>390</v>
      </c>
      <c r="C20" s="20"/>
      <c r="D20" s="404">
        <f>C20/'KT AP-bezogene Leistungen'!E8</f>
        <v>0</v>
      </c>
      <c r="E20" s="400"/>
    </row>
    <row r="21" spans="1:5" ht="13.5" x14ac:dyDescent="0.3">
      <c r="A21" s="401"/>
      <c r="B21" s="400"/>
      <c r="C21" s="400"/>
      <c r="D21" s="404"/>
      <c r="E21" s="400"/>
    </row>
    <row r="22" spans="1:5" ht="13.5" x14ac:dyDescent="0.3">
      <c r="A22" s="396" t="s">
        <v>272</v>
      </c>
      <c r="B22" s="405"/>
      <c r="C22" s="400"/>
      <c r="D22" s="404"/>
      <c r="E22" s="400"/>
    </row>
    <row r="23" spans="1:5" ht="25.5" x14ac:dyDescent="0.3">
      <c r="A23" s="401"/>
      <c r="B23" s="408" t="s">
        <v>391</v>
      </c>
      <c r="C23" s="409">
        <f>'HT Daten Checkliste'!A31</f>
        <v>0</v>
      </c>
      <c r="D23" s="404">
        <f>C23/'KT AP-bezogene Leistungen'!E8</f>
        <v>0</v>
      </c>
      <c r="E23" s="400"/>
    </row>
    <row r="24" spans="1:5" ht="13.5" x14ac:dyDescent="0.3">
      <c r="A24" s="401"/>
      <c r="B24" s="406" t="s">
        <v>392</v>
      </c>
      <c r="C24" s="409">
        <f>'HT Daten Checkliste'!A32</f>
        <v>0</v>
      </c>
      <c r="D24" s="404">
        <f>C24/'KT AP-bezogene Leistungen'!E8</f>
        <v>0</v>
      </c>
      <c r="E24" s="400"/>
    </row>
    <row r="25" spans="1:5" ht="13.5" x14ac:dyDescent="0.3">
      <c r="A25" s="401"/>
      <c r="B25" s="406" t="s">
        <v>393</v>
      </c>
      <c r="C25" s="409">
        <f>'HT Daten Checkliste'!A33</f>
        <v>0</v>
      </c>
      <c r="D25" s="404">
        <f>C25/'KT AP-bezogene Leistungen'!E8</f>
        <v>0</v>
      </c>
      <c r="E25" s="400"/>
    </row>
    <row r="26" spans="1:5" ht="13.5" x14ac:dyDescent="0.3">
      <c r="A26" s="401"/>
      <c r="B26" s="406" t="s">
        <v>394</v>
      </c>
      <c r="C26" s="409">
        <f>'HT Daten Checkliste'!A34</f>
        <v>0</v>
      </c>
      <c r="D26" s="404">
        <f>C26/'KT AP-bezogene Leistungen'!E8</f>
        <v>0</v>
      </c>
      <c r="E26" s="400"/>
    </row>
    <row r="27" spans="1:5" ht="13.5" x14ac:dyDescent="0.3">
      <c r="A27" s="401"/>
      <c r="B27" s="406" t="s">
        <v>395</v>
      </c>
      <c r="C27" s="409">
        <f>'HT Daten Checkliste'!A35</f>
        <v>0</v>
      </c>
      <c r="D27" s="404">
        <f>C27/'KT AP-bezogene Leistungen'!E8</f>
        <v>0</v>
      </c>
      <c r="E27" s="400"/>
    </row>
    <row r="28" spans="1:5" ht="13.5" x14ac:dyDescent="0.3">
      <c r="A28" s="401"/>
      <c r="B28" s="406" t="s">
        <v>396</v>
      </c>
      <c r="C28" s="409">
        <f>'HT Daten Checkliste'!A36</f>
        <v>0</v>
      </c>
      <c r="D28" s="404">
        <f>C28/'KT AP-bezogene Leistungen'!E8</f>
        <v>0</v>
      </c>
      <c r="E28" s="400"/>
    </row>
    <row r="29" spans="1:5" ht="13.5" x14ac:dyDescent="0.3">
      <c r="A29" s="401"/>
      <c r="B29" s="406" t="s">
        <v>397</v>
      </c>
      <c r="C29" s="409">
        <f>'HT Daten Checkliste'!A37</f>
        <v>0</v>
      </c>
      <c r="D29" s="404">
        <f>C29/'KT AP-bezogene Leistungen'!E8</f>
        <v>0</v>
      </c>
      <c r="E29" s="400"/>
    </row>
    <row r="30" spans="1:5" ht="13.5" x14ac:dyDescent="0.3">
      <c r="A30" s="401"/>
      <c r="B30" s="406" t="s">
        <v>398</v>
      </c>
      <c r="C30" s="409">
        <f>'HT Daten Checkliste'!A38</f>
        <v>0</v>
      </c>
      <c r="D30" s="404">
        <f>C30/'KT AP-bezogene Leistungen'!E8</f>
        <v>0</v>
      </c>
      <c r="E30" s="400"/>
    </row>
    <row r="31" spans="1:5" ht="13.5" x14ac:dyDescent="0.3">
      <c r="A31" s="401"/>
      <c r="B31" s="406" t="s">
        <v>399</v>
      </c>
      <c r="C31" s="409">
        <f>'HT Daten Checkliste'!A39</f>
        <v>0</v>
      </c>
      <c r="D31" s="404">
        <f>C31/'KT AP-bezogene Leistungen'!E8</f>
        <v>0</v>
      </c>
      <c r="E31" s="400"/>
    </row>
    <row r="32" spans="1:5" ht="13.5" x14ac:dyDescent="0.3">
      <c r="A32" s="401"/>
      <c r="B32" s="406" t="s">
        <v>400</v>
      </c>
      <c r="C32" s="409">
        <f>'HT Daten Checkliste'!A40</f>
        <v>0</v>
      </c>
      <c r="D32" s="404">
        <f>C32/'KT AP-bezogene Leistungen'!E8</f>
        <v>0</v>
      </c>
      <c r="E32" s="400"/>
    </row>
    <row r="33" spans="1:5" ht="13.5" x14ac:dyDescent="0.3">
      <c r="A33" s="401"/>
      <c r="B33" s="406" t="s">
        <v>401</v>
      </c>
      <c r="C33" s="409">
        <f>'HT Daten Checkliste'!A41</f>
        <v>0</v>
      </c>
      <c r="D33" s="404">
        <f>C33/'KT AP-bezogene Leistungen'!E8</f>
        <v>0</v>
      </c>
      <c r="E33" s="400"/>
    </row>
    <row r="34" spans="1:5" ht="13.5" x14ac:dyDescent="0.3">
      <c r="A34" s="401"/>
      <c r="B34" s="406" t="s">
        <v>402</v>
      </c>
      <c r="C34" s="409">
        <f>'HT Daten Checkliste'!A42</f>
        <v>0</v>
      </c>
      <c r="D34" s="404">
        <f>C34/'KT AP-bezogene Leistungen'!E8</f>
        <v>0</v>
      </c>
      <c r="E34" s="400"/>
    </row>
    <row r="35" spans="1:5" ht="13.5" x14ac:dyDescent="0.3">
      <c r="A35" s="401"/>
      <c r="B35" s="406" t="s">
        <v>403</v>
      </c>
      <c r="C35" s="409">
        <f>'HT Daten Checkliste'!A43</f>
        <v>0</v>
      </c>
      <c r="D35" s="404">
        <f>C35/'KT AP-bezogene Leistungen'!E8</f>
        <v>0</v>
      </c>
      <c r="E35" s="400"/>
    </row>
    <row r="36" spans="1:5" ht="13.5" x14ac:dyDescent="0.3">
      <c r="A36" s="401"/>
      <c r="B36" s="406" t="s">
        <v>404</v>
      </c>
      <c r="C36" s="409">
        <f>'HT Daten Checkliste'!A44</f>
        <v>0</v>
      </c>
      <c r="D36" s="404">
        <f>C36/'KT AP-bezogene Leistungen'!E8</f>
        <v>0</v>
      </c>
      <c r="E36" s="400"/>
    </row>
    <row r="37" spans="1:5" ht="13.5" x14ac:dyDescent="0.3">
      <c r="A37" s="401"/>
      <c r="B37" s="410" t="s">
        <v>405</v>
      </c>
      <c r="C37" s="20"/>
      <c r="D37" s="404">
        <f>C37/'KT AP-bezogene Leistungen'!E8</f>
        <v>0</v>
      </c>
      <c r="E37" s="400"/>
    </row>
    <row r="38" spans="1:5" ht="13.5" x14ac:dyDescent="0.3">
      <c r="A38" s="401"/>
      <c r="B38" s="410" t="s">
        <v>406</v>
      </c>
      <c r="C38" s="20"/>
      <c r="D38" s="404">
        <f>C38/'KT AP-bezogene Leistungen'!E8</f>
        <v>0</v>
      </c>
      <c r="E38" s="400"/>
    </row>
    <row r="39" spans="1:5" ht="13.5" x14ac:dyDescent="0.3">
      <c r="A39" s="401"/>
      <c r="B39" s="410" t="s">
        <v>407</v>
      </c>
      <c r="C39" s="20"/>
      <c r="D39" s="404">
        <f>C39/'KT AP-bezogene Leistungen'!E8</f>
        <v>0</v>
      </c>
      <c r="E39" s="400"/>
    </row>
    <row r="40" spans="1:5" ht="13.5" x14ac:dyDescent="0.3">
      <c r="A40" s="401"/>
      <c r="B40" s="406"/>
      <c r="C40" s="400"/>
      <c r="D40" s="404"/>
      <c r="E40" s="400"/>
    </row>
    <row r="41" spans="1:5" ht="13.5" x14ac:dyDescent="0.3">
      <c r="A41" s="396" t="s">
        <v>294</v>
      </c>
      <c r="B41" s="405"/>
      <c r="C41" s="400"/>
      <c r="D41" s="404"/>
      <c r="E41" s="400"/>
    </row>
    <row r="42" spans="1:5" ht="13.5" x14ac:dyDescent="0.3">
      <c r="A42" s="401"/>
      <c r="B42" s="410" t="s">
        <v>408</v>
      </c>
      <c r="C42" s="409">
        <f>'HT Daten Checkliste'!A54</f>
        <v>0</v>
      </c>
      <c r="D42" s="404">
        <f>C42/'KT AP-bezogene Leistungen'!E8</f>
        <v>0</v>
      </c>
      <c r="E42" s="400"/>
    </row>
    <row r="43" spans="1:5" ht="13.5" x14ac:dyDescent="0.3">
      <c r="A43" s="401"/>
      <c r="B43" s="410" t="s">
        <v>184</v>
      </c>
      <c r="C43" s="409">
        <f>'HT Daten Checkliste'!A55</f>
        <v>0</v>
      </c>
      <c r="D43" s="404">
        <f>C43/'KT AP-bezogene Leistungen'!E8</f>
        <v>0</v>
      </c>
      <c r="E43" s="400"/>
    </row>
    <row r="44" spans="1:5" ht="13.5" x14ac:dyDescent="0.3">
      <c r="A44" s="401"/>
      <c r="B44" s="410" t="s">
        <v>409</v>
      </c>
      <c r="C44" s="409">
        <f>'HT Daten Checkliste'!A56</f>
        <v>0</v>
      </c>
      <c r="D44" s="404">
        <f>C44/'KT AP-bezogene Leistungen'!E8</f>
        <v>0</v>
      </c>
      <c r="E44" s="400"/>
    </row>
    <row r="45" spans="1:5" ht="13.5" x14ac:dyDescent="0.3">
      <c r="A45" s="401"/>
      <c r="B45" s="410" t="s">
        <v>410</v>
      </c>
      <c r="C45" s="409">
        <f>'HT Daten Checkliste'!A57</f>
        <v>0</v>
      </c>
      <c r="D45" s="404">
        <f>C45/'KT AP-bezogene Leistungen'!E8</f>
        <v>0</v>
      </c>
      <c r="E45" s="400"/>
    </row>
    <row r="46" spans="1:5" ht="13.5" x14ac:dyDescent="0.3">
      <c r="A46" s="401"/>
      <c r="B46" s="411" t="s">
        <v>411</v>
      </c>
      <c r="C46" s="409"/>
      <c r="D46" s="404">
        <f>C46/'KT AP-bezogene Leistungen'!E8</f>
        <v>0</v>
      </c>
      <c r="E46" s="400"/>
    </row>
    <row r="47" spans="1:5" ht="13.5" x14ac:dyDescent="0.3">
      <c r="A47" s="401"/>
      <c r="B47" s="411" t="s">
        <v>412</v>
      </c>
      <c r="C47" s="20"/>
      <c r="D47" s="404">
        <f>C47/'KT AP-bezogene Leistungen'!E8</f>
        <v>0</v>
      </c>
      <c r="E47" s="400"/>
    </row>
    <row r="48" spans="1:5" ht="13.5" x14ac:dyDescent="0.3">
      <c r="A48" s="401"/>
      <c r="B48" s="411" t="s">
        <v>413</v>
      </c>
      <c r="C48" s="20"/>
      <c r="D48" s="404">
        <f>C48/'KT AP-bezogene Leistungen'!E8</f>
        <v>0</v>
      </c>
      <c r="E48" s="400"/>
    </row>
    <row r="49" spans="1:5" ht="13.5" x14ac:dyDescent="0.3">
      <c r="A49" s="401"/>
      <c r="B49" s="406"/>
      <c r="C49" s="400"/>
      <c r="D49" s="404"/>
      <c r="E49" s="400"/>
    </row>
    <row r="50" spans="1:5" ht="13.5" x14ac:dyDescent="0.3">
      <c r="A50" s="396" t="s">
        <v>299</v>
      </c>
      <c r="B50" s="405"/>
      <c r="C50" s="400"/>
      <c r="D50" s="404"/>
      <c r="E50" s="400"/>
    </row>
    <row r="51" spans="1:5" ht="13.5" x14ac:dyDescent="0.3">
      <c r="A51" s="401"/>
      <c r="B51" s="411" t="s">
        <v>414</v>
      </c>
      <c r="C51" s="409">
        <f>'HT Daten Checkliste'!A61</f>
        <v>0</v>
      </c>
      <c r="D51" s="404">
        <f>C51/'KT AP-bezogene Leistungen'!E8</f>
        <v>0</v>
      </c>
      <c r="E51" s="400"/>
    </row>
    <row r="52" spans="1:5" ht="13.5" x14ac:dyDescent="0.3">
      <c r="A52" s="401"/>
      <c r="B52" s="411" t="s">
        <v>415</v>
      </c>
      <c r="C52" s="409">
        <f>'HT Daten Checkliste'!A62</f>
        <v>0</v>
      </c>
      <c r="D52" s="404">
        <f>C52/'KT AP-bezogene Leistungen'!E8</f>
        <v>0</v>
      </c>
      <c r="E52" s="400"/>
    </row>
    <row r="53" spans="1:5" ht="13.5" x14ac:dyDescent="0.3">
      <c r="A53" s="401"/>
      <c r="B53" s="411" t="s">
        <v>416</v>
      </c>
      <c r="C53" s="409">
        <f>'HT Daten Checkliste'!A63</f>
        <v>0</v>
      </c>
      <c r="D53" s="404">
        <f>C53/'KT AP-bezogene Leistungen'!E8</f>
        <v>0</v>
      </c>
      <c r="E53" s="400"/>
    </row>
    <row r="54" spans="1:5" ht="13.5" x14ac:dyDescent="0.3">
      <c r="A54" s="401"/>
      <c r="B54" s="400"/>
      <c r="C54" s="400"/>
      <c r="D54" s="404"/>
      <c r="E54" s="400"/>
    </row>
    <row r="55" spans="1:5" ht="13.5" x14ac:dyDescent="0.3">
      <c r="A55" s="396" t="s">
        <v>303</v>
      </c>
      <c r="B55" s="412"/>
      <c r="C55" s="400"/>
      <c r="D55" s="404"/>
      <c r="E55" s="400"/>
    </row>
    <row r="56" spans="1:5" ht="13.5" x14ac:dyDescent="0.3">
      <c r="A56" s="401"/>
      <c r="B56" s="400" t="s">
        <v>417</v>
      </c>
      <c r="C56" s="409">
        <f>'HT Daten Checkliste'!A65</f>
        <v>0</v>
      </c>
      <c r="D56" s="404">
        <f>C56/'KT AP-bezogene Leistungen'!$E$8</f>
        <v>0</v>
      </c>
      <c r="E56" s="400"/>
    </row>
    <row r="57" spans="1:5" ht="13.5" x14ac:dyDescent="0.3">
      <c r="A57" s="401"/>
      <c r="B57" s="400" t="s">
        <v>418</v>
      </c>
      <c r="C57" s="409">
        <f>'HT Daten Checkliste'!A66</f>
        <v>0</v>
      </c>
      <c r="D57" s="404">
        <f>C57/'KT AP-bezogene Leistungen'!$E$8</f>
        <v>0</v>
      </c>
      <c r="E57" s="400"/>
    </row>
    <row r="58" spans="1:5" ht="13.5" x14ac:dyDescent="0.3">
      <c r="A58" s="401"/>
      <c r="B58" s="400" t="s">
        <v>419</v>
      </c>
      <c r="C58" s="409">
        <f>'HT Daten Checkliste'!A67</f>
        <v>0</v>
      </c>
      <c r="D58" s="404">
        <f>C58/'KT AP-bezogene Leistungen'!$E$8</f>
        <v>0</v>
      </c>
      <c r="E58" s="400"/>
    </row>
    <row r="59" spans="1:5" ht="13.5" x14ac:dyDescent="0.3">
      <c r="A59" s="401"/>
      <c r="B59" s="413" t="s">
        <v>420</v>
      </c>
      <c r="C59" s="409">
        <f>'HT Daten Checkliste'!A68</f>
        <v>0</v>
      </c>
      <c r="D59" s="404">
        <f>C59/'KT AP-bezogene Leistungen'!$E$8</f>
        <v>0</v>
      </c>
      <c r="E59" s="400"/>
    </row>
    <row r="60" spans="1:5" ht="13.5" x14ac:dyDescent="0.3">
      <c r="A60" s="401"/>
      <c r="B60" s="410" t="s">
        <v>421</v>
      </c>
      <c r="C60" s="409">
        <f>'HT Daten Checkliste'!A69</f>
        <v>0</v>
      </c>
      <c r="D60" s="404">
        <f>C60/'KT AP-bezogene Leistungen'!$E$8</f>
        <v>0</v>
      </c>
      <c r="E60" s="400"/>
    </row>
    <row r="61" spans="1:5" ht="13.5" x14ac:dyDescent="0.3">
      <c r="A61" s="401"/>
      <c r="B61" s="400"/>
      <c r="C61" s="400"/>
      <c r="D61" s="404"/>
      <c r="E61" s="400"/>
    </row>
    <row r="62" spans="1:5" ht="13.5" x14ac:dyDescent="0.3">
      <c r="A62" s="396" t="s">
        <v>422</v>
      </c>
      <c r="B62" s="414"/>
      <c r="C62" s="400"/>
      <c r="D62" s="404"/>
      <c r="E62" s="400"/>
    </row>
    <row r="63" spans="1:5" ht="13.5" x14ac:dyDescent="0.3">
      <c r="A63" s="401"/>
      <c r="B63" s="410" t="s">
        <v>423</v>
      </c>
      <c r="C63" s="409">
        <f>'HT Daten Checkliste'!A71</f>
        <v>0</v>
      </c>
      <c r="D63" s="404">
        <f>C63/'KT AP-bezogene Leistungen'!E8</f>
        <v>0</v>
      </c>
      <c r="E63" s="400"/>
    </row>
    <row r="64" spans="1:5" ht="13.5" x14ac:dyDescent="0.3">
      <c r="A64" s="401"/>
      <c r="B64" s="410" t="s">
        <v>424</v>
      </c>
      <c r="C64" s="409">
        <f>'HT Daten Checkliste'!A72</f>
        <v>0</v>
      </c>
      <c r="D64" s="404">
        <f>C64/'KT AP-bezogene Leistungen'!E8</f>
        <v>0</v>
      </c>
      <c r="E64" s="400"/>
    </row>
    <row r="65" spans="1:5" ht="13.5" x14ac:dyDescent="0.3">
      <c r="A65" s="401"/>
      <c r="B65" s="410" t="s">
        <v>425</v>
      </c>
      <c r="C65" s="409">
        <f>'HT Daten Checkliste'!A73</f>
        <v>0</v>
      </c>
      <c r="D65" s="404">
        <f>C65/'KT AP-bezogene Leistungen'!E8</f>
        <v>0</v>
      </c>
      <c r="E65" s="400"/>
    </row>
    <row r="66" spans="1:5" ht="13.5" x14ac:dyDescent="0.3">
      <c r="A66" s="401"/>
      <c r="B66" s="410" t="s">
        <v>426</v>
      </c>
      <c r="C66" s="409">
        <f>'HT Daten Checkliste'!A74</f>
        <v>0</v>
      </c>
      <c r="D66" s="404">
        <f>C66/'KT AP-bezogene Leistungen'!E8</f>
        <v>0</v>
      </c>
      <c r="E66" s="400"/>
    </row>
    <row r="67" spans="1:5" ht="13.5" x14ac:dyDescent="0.3">
      <c r="A67" s="401"/>
      <c r="B67" s="410" t="s">
        <v>427</v>
      </c>
      <c r="C67" s="409">
        <f>'HT Daten Checkliste'!A75</f>
        <v>0</v>
      </c>
      <c r="D67" s="404">
        <f>C67/'KT AP-bezogene Leistungen'!E8</f>
        <v>0</v>
      </c>
      <c r="E67" s="400"/>
    </row>
    <row r="68" spans="1:5" ht="13.5" x14ac:dyDescent="0.3">
      <c r="A68" s="401"/>
      <c r="B68" s="410" t="s">
        <v>428</v>
      </c>
      <c r="C68" s="409">
        <f>'HT Daten Checkliste'!A76</f>
        <v>0</v>
      </c>
      <c r="D68" s="404">
        <f>C68/'KT AP-bezogene Leistungen'!E8</f>
        <v>0</v>
      </c>
      <c r="E68" s="400"/>
    </row>
    <row r="69" spans="1:5" ht="13.5" x14ac:dyDescent="0.3">
      <c r="A69" s="401"/>
      <c r="B69" s="410" t="s">
        <v>429</v>
      </c>
      <c r="C69" s="409">
        <f>'HT Daten Checkliste'!A77</f>
        <v>0</v>
      </c>
      <c r="D69" s="404">
        <f>C69/'KT AP-bezogene Leistungen'!E8</f>
        <v>0</v>
      </c>
      <c r="E69" s="400"/>
    </row>
    <row r="70" spans="1:5" ht="13.5" x14ac:dyDescent="0.3">
      <c r="A70" s="401"/>
      <c r="B70" s="410" t="s">
        <v>430</v>
      </c>
      <c r="C70" s="409">
        <f>'HT Daten Checkliste'!A78</f>
        <v>0</v>
      </c>
      <c r="D70" s="404">
        <f>C70/'KT AP-bezogene Leistungen'!E8</f>
        <v>0</v>
      </c>
      <c r="E70" s="400"/>
    </row>
    <row r="71" spans="1:5" ht="13.5" x14ac:dyDescent="0.3">
      <c r="A71" s="401"/>
      <c r="B71" s="410" t="s">
        <v>431</v>
      </c>
      <c r="C71" s="409">
        <f>'HT Daten Checkliste'!A79</f>
        <v>0</v>
      </c>
      <c r="D71" s="404">
        <f>C71/'KT AP-bezogene Leistungen'!E8</f>
        <v>0</v>
      </c>
      <c r="E71" s="400"/>
    </row>
    <row r="72" spans="1:5" ht="13.5" x14ac:dyDescent="0.3">
      <c r="A72" s="401"/>
      <c r="B72" s="415"/>
      <c r="C72" s="400"/>
      <c r="D72" s="404"/>
      <c r="E72" s="400"/>
    </row>
    <row r="73" spans="1:5" ht="13.5" x14ac:dyDescent="0.3">
      <c r="A73" s="416" t="s">
        <v>432</v>
      </c>
      <c r="B73" s="417"/>
      <c r="C73" s="418">
        <f>SUM(C8:C71)</f>
        <v>0</v>
      </c>
      <c r="D73" s="419">
        <f>C73/'KT AP-bezogene Leistungen'!E8</f>
        <v>0</v>
      </c>
      <c r="E73" s="420" t="s">
        <v>433</v>
      </c>
    </row>
    <row r="74" spans="1:5" ht="13.5" x14ac:dyDescent="0.3">
      <c r="A74" s="401"/>
      <c r="B74" s="401"/>
      <c r="C74" s="401"/>
      <c r="D74" s="401"/>
      <c r="E74" s="401"/>
    </row>
  </sheetData>
  <sheetProtection algorithmName="SHA-512" hashValue="Em+jcNGzq6RrICZW4CLFica9wGl7CbB6qO2gQ0K9Jxj2X2v5ZH2s1LEhBlnFv35Ard3YLzkj68yoeHiPdNQKaw==" saltValue="i+cbUVRJrsEr+3cwE+gCGQ==" spinCount="100000" sheet="1" objects="1" scenarios="1"/>
  <pageMargins left="0.75" right="0.75" top="1" bottom="1" header="0.511811023622047" footer="0.511811023622047"/>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30"/>
  <sheetViews>
    <sheetView zoomScaleNormal="100" workbookViewId="0"/>
  </sheetViews>
  <sheetFormatPr baseColWidth="10" defaultColWidth="10.81640625" defaultRowHeight="12.5" x14ac:dyDescent="0.25"/>
  <cols>
    <col min="1" max="1" width="107.1796875" style="421" customWidth="1"/>
    <col min="2" max="2" width="40.6328125" style="422" customWidth="1"/>
    <col min="3" max="3" width="10.81640625" style="422"/>
    <col min="4" max="4" width="19.1796875" style="423" customWidth="1"/>
    <col min="5" max="6" width="10.81640625" style="421"/>
    <col min="7" max="16384" width="10.81640625" style="422"/>
  </cols>
  <sheetData>
    <row r="1" spans="1:6" ht="18" customHeight="1" x14ac:dyDescent="0.25">
      <c r="A1" s="424" t="s">
        <v>434</v>
      </c>
    </row>
    <row r="2" spans="1:6" ht="15" customHeight="1" x14ac:dyDescent="0.25">
      <c r="A2" s="425" t="s">
        <v>435</v>
      </c>
      <c r="B2" s="421"/>
      <c r="C2" s="421"/>
      <c r="D2" s="426"/>
    </row>
    <row r="3" spans="1:6" s="430" customFormat="1" ht="144.75" customHeight="1" x14ac:dyDescent="0.25">
      <c r="A3" s="427" t="s">
        <v>436</v>
      </c>
      <c r="B3" s="428"/>
      <c r="C3" s="428"/>
      <c r="D3" s="429"/>
      <c r="E3" s="428"/>
      <c r="F3" s="428"/>
    </row>
    <row r="4" spans="1:6" s="430" customFormat="1" ht="15.75" customHeight="1" x14ac:dyDescent="0.25">
      <c r="A4" s="431" t="s">
        <v>0</v>
      </c>
      <c r="B4" s="428"/>
      <c r="C4" s="428"/>
      <c r="D4" s="429"/>
      <c r="E4" s="428"/>
      <c r="F4" s="428"/>
    </row>
    <row r="5" spans="1:6" s="430" customFormat="1" ht="39.75" customHeight="1" x14ac:dyDescent="0.25">
      <c r="A5" s="427" t="s">
        <v>437</v>
      </c>
      <c r="B5" s="428"/>
      <c r="C5" s="428"/>
      <c r="D5" s="429"/>
      <c r="E5" s="428"/>
      <c r="F5" s="428"/>
    </row>
    <row r="6" spans="1:6" ht="12.75" customHeight="1" x14ac:dyDescent="0.25">
      <c r="A6" s="424" t="s">
        <v>438</v>
      </c>
      <c r="B6" s="421"/>
      <c r="C6" s="421"/>
      <c r="D6" s="426"/>
    </row>
    <row r="7" spans="1:6" s="430" customFormat="1" ht="146.25" customHeight="1" x14ac:dyDescent="0.25">
      <c r="A7" s="432" t="s">
        <v>439</v>
      </c>
      <c r="B7" s="428"/>
      <c r="C7" s="428"/>
      <c r="D7" s="429"/>
      <c r="E7" s="428"/>
      <c r="F7" s="428"/>
    </row>
    <row r="8" spans="1:6" ht="14.25" customHeight="1" x14ac:dyDescent="0.25">
      <c r="A8" s="424" t="s">
        <v>440</v>
      </c>
      <c r="B8" s="421"/>
      <c r="C8" s="421"/>
      <c r="D8" s="426"/>
    </row>
    <row r="9" spans="1:6" s="430" customFormat="1" ht="104.25" customHeight="1" x14ac:dyDescent="0.25">
      <c r="A9" s="432" t="s">
        <v>441</v>
      </c>
      <c r="B9" s="433"/>
      <c r="C9" s="434"/>
      <c r="D9" s="429"/>
      <c r="E9" s="428"/>
      <c r="F9" s="428"/>
    </row>
    <row r="10" spans="1:6" ht="14.25" customHeight="1" x14ac:dyDescent="0.25">
      <c r="A10" s="424" t="s">
        <v>442</v>
      </c>
      <c r="B10" s="421"/>
      <c r="C10" s="421"/>
      <c r="D10" s="426"/>
    </row>
    <row r="11" spans="1:6" s="430" customFormat="1" ht="296.25" customHeight="1" x14ac:dyDescent="0.25">
      <c r="A11" s="432" t="s">
        <v>443</v>
      </c>
      <c r="B11" s="433"/>
      <c r="C11" s="434"/>
      <c r="D11" s="429"/>
      <c r="E11" s="428"/>
      <c r="F11" s="428"/>
    </row>
    <row r="12" spans="1:6" s="430" customFormat="1" ht="18" customHeight="1" x14ac:dyDescent="0.25">
      <c r="A12" s="431" t="s">
        <v>254</v>
      </c>
      <c r="B12" s="433"/>
      <c r="C12" s="434"/>
      <c r="D12" s="429"/>
      <c r="E12" s="428"/>
      <c r="F12" s="428"/>
    </row>
    <row r="13" spans="1:6" s="430" customFormat="1" ht="51.75" customHeight="1" x14ac:dyDescent="0.25">
      <c r="A13" s="427" t="s">
        <v>444</v>
      </c>
      <c r="B13" s="433"/>
      <c r="C13" s="434"/>
      <c r="D13" s="429"/>
      <c r="E13" s="428"/>
      <c r="F13" s="428"/>
    </row>
    <row r="14" spans="1:6" s="430" customFormat="1" ht="15" customHeight="1" x14ac:dyDescent="0.25">
      <c r="A14" s="424" t="s">
        <v>445</v>
      </c>
      <c r="B14" s="428"/>
      <c r="C14" s="428"/>
      <c r="D14" s="429"/>
      <c r="E14" s="428"/>
      <c r="F14" s="428"/>
    </row>
    <row r="15" spans="1:6" s="430" customFormat="1" ht="135" customHeight="1" x14ac:dyDescent="0.25">
      <c r="A15" s="427" t="s">
        <v>446</v>
      </c>
      <c r="B15" s="433"/>
      <c r="C15" s="434"/>
      <c r="D15" s="429"/>
      <c r="E15" s="428"/>
      <c r="F15" s="428"/>
    </row>
    <row r="16" spans="1:6" s="430" customFormat="1" ht="18.75" customHeight="1" x14ac:dyDescent="0.25">
      <c r="A16" s="431" t="s">
        <v>447</v>
      </c>
      <c r="B16" s="433"/>
      <c r="C16" s="434"/>
      <c r="D16" s="429"/>
      <c r="E16" s="428"/>
      <c r="F16" s="428"/>
    </row>
    <row r="17" spans="1:6" s="430" customFormat="1" ht="114.75" customHeight="1" x14ac:dyDescent="0.25">
      <c r="A17" s="432" t="s">
        <v>448</v>
      </c>
      <c r="B17" s="433"/>
      <c r="C17" s="434"/>
      <c r="D17" s="429"/>
      <c r="E17" s="428"/>
      <c r="F17" s="428"/>
    </row>
    <row r="18" spans="1:6" s="430" customFormat="1" ht="18.75" customHeight="1" x14ac:dyDescent="0.25">
      <c r="A18" s="431" t="s">
        <v>449</v>
      </c>
      <c r="B18" s="433"/>
      <c r="C18" s="434"/>
      <c r="D18" s="429"/>
      <c r="E18" s="428"/>
      <c r="F18" s="428"/>
    </row>
    <row r="19" spans="1:6" s="430" customFormat="1" ht="78" customHeight="1" x14ac:dyDescent="0.25">
      <c r="A19" s="432" t="s">
        <v>450</v>
      </c>
      <c r="B19" s="433"/>
      <c r="C19" s="434"/>
      <c r="D19" s="429"/>
      <c r="E19" s="428"/>
      <c r="F19" s="428"/>
    </row>
    <row r="20" spans="1:6" ht="14.25" customHeight="1" x14ac:dyDescent="0.25">
      <c r="A20" s="435" t="s">
        <v>434</v>
      </c>
      <c r="B20" s="421"/>
      <c r="C20" s="436"/>
      <c r="D20" s="426"/>
    </row>
    <row r="21" spans="1:6" ht="18" customHeight="1" x14ac:dyDescent="0.25">
      <c r="A21" s="437" t="s">
        <v>451</v>
      </c>
      <c r="B21" s="438"/>
      <c r="C21" s="436"/>
      <c r="D21" s="439"/>
    </row>
    <row r="22" spans="1:6" ht="18" customHeight="1" x14ac:dyDescent="0.25">
      <c r="B22" s="421"/>
      <c r="C22" s="436"/>
      <c r="D22" s="426"/>
    </row>
    <row r="23" spans="1:6" ht="24.75" customHeight="1" x14ac:dyDescent="0.35">
      <c r="B23" s="440"/>
      <c r="C23" s="441"/>
      <c r="D23" s="426"/>
    </row>
    <row r="24" spans="1:6" ht="18" customHeight="1" x14ac:dyDescent="0.25">
      <c r="B24" s="421"/>
      <c r="C24" s="421"/>
      <c r="D24" s="426"/>
    </row>
    <row r="25" spans="1:6" ht="18" customHeight="1" x14ac:dyDescent="0.25">
      <c r="B25" s="421"/>
      <c r="C25" s="421"/>
      <c r="D25" s="426"/>
    </row>
    <row r="26" spans="1:6" ht="18" customHeight="1" x14ac:dyDescent="0.25">
      <c r="B26" s="421"/>
      <c r="C26" s="421"/>
      <c r="D26" s="426"/>
    </row>
    <row r="27" spans="1:6" ht="18" customHeight="1" x14ac:dyDescent="0.25">
      <c r="B27" s="421"/>
      <c r="C27" s="421"/>
      <c r="D27" s="426"/>
    </row>
    <row r="28" spans="1:6" ht="18" customHeight="1" x14ac:dyDescent="0.25">
      <c r="B28" s="421"/>
      <c r="C28" s="421"/>
      <c r="D28" s="426"/>
    </row>
    <row r="29" spans="1:6" ht="18" customHeight="1" x14ac:dyDescent="0.25">
      <c r="B29" s="421"/>
      <c r="C29" s="421"/>
      <c r="D29" s="426"/>
    </row>
    <row r="30" spans="1:6" ht="18" customHeight="1" x14ac:dyDescent="0.25">
      <c r="B30" s="421"/>
      <c r="C30" s="421"/>
      <c r="D30" s="426"/>
    </row>
  </sheetData>
  <sheetProtection algorithmName="SHA-512" hashValue="98fLNld5JOteqMLyl/FaeUEBZDffjlhlbFVK5hMj+XqM6sFZjn+SBypoq2H18zR7KNAqbcfxPai8295Z6u708w==" saltValue="2VVJd6Fj/o780hZgglmAGw==" spinCount="100000" sheet="1" objects="1" scenarios="1"/>
  <pageMargins left="0.78749999999999998" right="0.78749999999999998" top="0.98402777777777795" bottom="0.98402777777777795" header="0.511811023622047" footer="0.511811023622047"/>
  <pageSetup paperSize="9" orientation="landscape"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KT Daten Checkliste</vt:lpstr>
      <vt:lpstr>KT AP-bezogene Leistungen</vt:lpstr>
      <vt:lpstr>KT Nicht-AP-bezogene Leistungen</vt:lpstr>
      <vt:lpstr>KT Gesamtkalkulation</vt:lpstr>
      <vt:lpstr>HT Daten Checkliste</vt:lpstr>
      <vt:lpstr>HT MA Jahresarbeitszeiten</vt:lpstr>
      <vt:lpstr>HT Zu ersetzende VK</vt:lpstr>
      <vt:lpstr>HT Nicht-Pat.bez. Aufgaben</vt:lpstr>
      <vt:lpstr>Ausfüllanleitung</vt:lpstr>
      <vt:lpstr>ÜBERSICHT FWB NACH BUNDESLÄNDER</vt:lpstr>
    </vt:vector>
  </TitlesOfParts>
  <Company>AG Personalbemessung DGF Ursprung Universitätsklinikum Frankfurt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Berechnungsmodell Personalbedarf Anästhesiologie 2009</dc:title>
  <dc:subject/>
  <dc:creator>AG Personalbemessung DGF Ursprung von PD Dr. Thomas Iber</dc:creator>
  <dc:description>AG Personalbemessung DGF Ursprung
Forum Qualitätsmanagement und Ökonomie von BDA und DGAI 2009</dc:description>
  <cp:lastModifiedBy>Antje Scheer</cp:lastModifiedBy>
  <cp:revision>3</cp:revision>
  <cp:lastPrinted>2009-09-07T10:02:09Z</cp:lastPrinted>
  <dcterms:created xsi:type="dcterms:W3CDTF">2006-01-19T08:42:13Z</dcterms:created>
  <dcterms:modified xsi:type="dcterms:W3CDTF">2024-12-12T10:37:40Z</dcterms:modified>
  <dc:language>de-DE</dc:language>
</cp:coreProperties>
</file>